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Revenue Accounts/"/>
    </mc:Choice>
  </mc:AlternateContent>
  <xr:revisionPtr revIDLastSave="150" documentId="11_0EE5EFB8251FB38A81BD070ACACE2A7D66AE1637" xr6:coauthVersionLast="47" xr6:coauthVersionMax="47" xr10:uidLastSave="{660F87C7-01DF-483B-A4B9-BC96441236A3}"/>
  <bookViews>
    <workbookView xWindow="28680" yWindow="-120" windowWidth="29040" windowHeight="15720" tabRatio="786" xr2:uid="{00000000-000D-0000-FFFF-FFFF00000000}"/>
  </bookViews>
  <sheets>
    <sheet name="County Revenues" sheetId="33" r:id="rId1"/>
    <sheet name="Municipal Revenues" sheetId="34" r:id="rId2"/>
    <sheet name="SD Revenues" sheetId="35" r:id="rId3"/>
  </sheets>
  <definedNames>
    <definedName name="_xlnm.Print_Area" localSheetId="0">'County Revenues'!$A$1:$V$74</definedName>
    <definedName name="_xlnm.Print_Area" localSheetId="1">'Municipal Revenues'!$A$1:$W$421</definedName>
    <definedName name="_xlnm.Print_Area" localSheetId="2">'SD Revenues'!$A$1:$X$19</definedName>
    <definedName name="_xlnm.Print_Titles" localSheetId="0">'County Revenues'!$1:$3</definedName>
    <definedName name="_xlnm.Print_Titles" localSheetId="1">'Municipal Revenues'!$1:$3</definedName>
    <definedName name="_xlnm.Print_Titles" localSheetId="2">'SD Revenues'!$1:$3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35" l="1"/>
  <c r="R71" i="33"/>
  <c r="S71" i="33"/>
  <c r="T71" i="33"/>
  <c r="W5" i="35"/>
  <c r="W7" i="35"/>
  <c r="R418" i="34"/>
  <c r="S418" i="34"/>
  <c r="T418" i="34"/>
  <c r="U17" i="35"/>
  <c r="U15" i="35"/>
  <c r="T419" i="34"/>
  <c r="T417" i="34"/>
  <c r="S72" i="33"/>
  <c r="S70" i="33"/>
  <c r="T17" i="35" l="1"/>
  <c r="T15" i="35"/>
  <c r="S419" i="34"/>
  <c r="S417" i="34"/>
  <c r="U16" i="35" l="1"/>
  <c r="R70" i="33"/>
  <c r="S17" i="35" l="1"/>
  <c r="S15" i="35"/>
  <c r="T16" i="35" s="1"/>
  <c r="R419" i="34"/>
  <c r="R417" i="34"/>
  <c r="Q72" i="33"/>
  <c r="Q70" i="33"/>
  <c r="R17" i="35" l="1"/>
  <c r="R15" i="35"/>
  <c r="Q419" i="34"/>
  <c r="Q417" i="34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P72" i="33"/>
  <c r="P70" i="33"/>
  <c r="Q71" i="33" s="1"/>
  <c r="Q17" i="35"/>
  <c r="Q15" i="35"/>
  <c r="V15" i="35"/>
  <c r="V16" i="35" s="1"/>
  <c r="V17" i="35"/>
  <c r="P419" i="34"/>
  <c r="P417" i="34"/>
  <c r="O72" i="33"/>
  <c r="O70" i="33"/>
  <c r="W8" i="35"/>
  <c r="W9" i="35"/>
  <c r="W10" i="35"/>
  <c r="W11" i="35"/>
  <c r="W12" i="35"/>
  <c r="W13" i="35"/>
  <c r="W14" i="35"/>
  <c r="W4" i="35"/>
  <c r="V5" i="34"/>
  <c r="V4" i="34"/>
  <c r="U419" i="34"/>
  <c r="U417" i="34"/>
  <c r="U418" i="34" s="1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U5" i="33"/>
  <c r="U4" i="33"/>
  <c r="T72" i="33"/>
  <c r="T70" i="33"/>
  <c r="P17" i="35"/>
  <c r="P15" i="35"/>
  <c r="O419" i="34"/>
  <c r="O417" i="34"/>
  <c r="N72" i="33"/>
  <c r="N70" i="33"/>
  <c r="N17" i="35"/>
  <c r="M17" i="35"/>
  <c r="N15" i="35"/>
  <c r="M15" i="35"/>
  <c r="M419" i="34"/>
  <c r="M417" i="34"/>
  <c r="M418" i="34" s="1"/>
  <c r="L72" i="33"/>
  <c r="L70" i="33"/>
  <c r="L71" i="33" s="1"/>
  <c r="L419" i="34"/>
  <c r="L417" i="34"/>
  <c r="K72" i="33"/>
  <c r="K70" i="33"/>
  <c r="D419" i="34"/>
  <c r="E419" i="34"/>
  <c r="F419" i="34"/>
  <c r="G419" i="34"/>
  <c r="H419" i="34"/>
  <c r="I419" i="34"/>
  <c r="J419" i="34"/>
  <c r="K419" i="34"/>
  <c r="N419" i="34"/>
  <c r="C419" i="34"/>
  <c r="E17" i="35"/>
  <c r="F17" i="35"/>
  <c r="G17" i="35"/>
  <c r="H17" i="35"/>
  <c r="I17" i="35"/>
  <c r="J17" i="35"/>
  <c r="K17" i="35"/>
  <c r="L17" i="35"/>
  <c r="O17" i="35"/>
  <c r="D17" i="35"/>
  <c r="C72" i="33"/>
  <c r="D72" i="33"/>
  <c r="E72" i="33"/>
  <c r="F72" i="33"/>
  <c r="G72" i="33"/>
  <c r="H72" i="33"/>
  <c r="I72" i="33"/>
  <c r="J72" i="33"/>
  <c r="M72" i="33"/>
  <c r="B72" i="33"/>
  <c r="D15" i="35"/>
  <c r="E15" i="35"/>
  <c r="E16" i="35"/>
  <c r="F15" i="35"/>
  <c r="G15" i="35"/>
  <c r="H15" i="35"/>
  <c r="I15" i="35"/>
  <c r="J15" i="35"/>
  <c r="K15" i="35"/>
  <c r="L15" i="35"/>
  <c r="O15" i="35"/>
  <c r="C417" i="34"/>
  <c r="D417" i="34"/>
  <c r="E417" i="34"/>
  <c r="E418" i="34" s="1"/>
  <c r="F417" i="34"/>
  <c r="G417" i="34"/>
  <c r="H417" i="34"/>
  <c r="I417" i="34"/>
  <c r="J417" i="34"/>
  <c r="K417" i="34"/>
  <c r="N417" i="34"/>
  <c r="B70" i="33"/>
  <c r="C70" i="33"/>
  <c r="C71" i="33" s="1"/>
  <c r="D70" i="33"/>
  <c r="D71" i="33" s="1"/>
  <c r="E70" i="33"/>
  <c r="F70" i="33"/>
  <c r="F71" i="33" s="1"/>
  <c r="G70" i="33"/>
  <c r="H70" i="33"/>
  <c r="I70" i="33"/>
  <c r="J70" i="33"/>
  <c r="M70" i="33"/>
  <c r="M71" i="33" l="1"/>
  <c r="G71" i="33"/>
  <c r="P71" i="33"/>
  <c r="N71" i="33"/>
  <c r="J71" i="33"/>
  <c r="O71" i="33"/>
  <c r="E71" i="33"/>
  <c r="I16" i="35"/>
  <c r="P418" i="34"/>
  <c r="M16" i="35"/>
  <c r="F16" i="35"/>
  <c r="P16" i="35"/>
  <c r="R16" i="35"/>
  <c r="N16" i="35"/>
  <c r="S16" i="35"/>
  <c r="Q16" i="35"/>
  <c r="H16" i="35"/>
  <c r="N418" i="34"/>
  <c r="O418" i="34"/>
  <c r="G16" i="35"/>
  <c r="J16" i="35"/>
  <c r="V417" i="34"/>
  <c r="W363" i="34" s="1"/>
  <c r="K418" i="34"/>
  <c r="J418" i="34"/>
  <c r="F418" i="34"/>
  <c r="U70" i="33"/>
  <c r="V14" i="33" s="1"/>
  <c r="K71" i="33"/>
  <c r="I71" i="33"/>
  <c r="G418" i="34"/>
  <c r="H418" i="34"/>
  <c r="K16" i="35"/>
  <c r="L16" i="35"/>
  <c r="W15" i="35"/>
  <c r="X6" i="35" s="1"/>
  <c r="O16" i="35"/>
  <c r="D418" i="34"/>
  <c r="L418" i="34"/>
  <c r="H71" i="33"/>
  <c r="I418" i="34"/>
  <c r="Q418" i="34"/>
  <c r="X9" i="35" l="1"/>
  <c r="X5" i="35"/>
  <c r="V7" i="33"/>
  <c r="V5" i="33"/>
  <c r="V18" i="33"/>
  <c r="V59" i="33"/>
  <c r="V65" i="33"/>
  <c r="V25" i="33"/>
  <c r="V11" i="33"/>
  <c r="V21" i="33"/>
  <c r="V9" i="33"/>
  <c r="V50" i="33"/>
  <c r="V43" i="33"/>
  <c r="V56" i="33"/>
  <c r="V68" i="33"/>
  <c r="V4" i="33"/>
  <c r="V22" i="33"/>
  <c r="X4" i="35"/>
  <c r="W7" i="34"/>
  <c r="W89" i="34"/>
  <c r="W26" i="34"/>
  <c r="W279" i="34"/>
  <c r="W308" i="34"/>
  <c r="W414" i="34"/>
  <c r="W222" i="34"/>
  <c r="W177" i="34"/>
  <c r="W91" i="34"/>
  <c r="W106" i="34"/>
  <c r="W209" i="34"/>
  <c r="W135" i="34"/>
  <c r="W8" i="34"/>
  <c r="W392" i="34"/>
  <c r="W210" i="34"/>
  <c r="W347" i="34"/>
  <c r="W301" i="34"/>
  <c r="W187" i="34"/>
  <c r="W153" i="34"/>
  <c r="W412" i="34"/>
  <c r="W293" i="34"/>
  <c r="W292" i="34"/>
  <c r="W60" i="34"/>
  <c r="W190" i="34"/>
  <c r="W398" i="34"/>
  <c r="W175" i="34"/>
  <c r="W254" i="34"/>
  <c r="W304" i="34"/>
  <c r="W361" i="34"/>
  <c r="W34" i="34"/>
  <c r="W311" i="34"/>
  <c r="W331" i="34"/>
  <c r="W4" i="34"/>
  <c r="W192" i="34"/>
  <c r="W197" i="34"/>
  <c r="W407" i="34"/>
  <c r="W204" i="34"/>
  <c r="W38" i="34"/>
  <c r="W64" i="34"/>
  <c r="W129" i="34"/>
  <c r="W348" i="34"/>
  <c r="W76" i="34"/>
  <c r="W389" i="34"/>
  <c r="W303" i="34"/>
  <c r="W385" i="34"/>
  <c r="W317" i="34"/>
  <c r="W201" i="34"/>
  <c r="W294" i="34"/>
  <c r="W137" i="34"/>
  <c r="W226" i="34"/>
  <c r="W316" i="34"/>
  <c r="W247" i="34"/>
  <c r="W417" i="34"/>
  <c r="W97" i="34"/>
  <c r="W30" i="34"/>
  <c r="W248" i="34"/>
  <c r="W395" i="34"/>
  <c r="W196" i="34"/>
  <c r="W280" i="34"/>
  <c r="W319" i="34"/>
  <c r="W44" i="34"/>
  <c r="W180" i="34"/>
  <c r="W131" i="34"/>
  <c r="W73" i="34"/>
  <c r="W147" i="34"/>
  <c r="W343" i="34"/>
  <c r="W195" i="34"/>
  <c r="W229" i="34"/>
  <c r="W403" i="34"/>
  <c r="W172" i="34"/>
  <c r="W22" i="34"/>
  <c r="W171" i="34"/>
  <c r="W321" i="34"/>
  <c r="W184" i="34"/>
  <c r="W327" i="34"/>
  <c r="W379" i="34"/>
  <c r="W43" i="34"/>
  <c r="W231" i="34"/>
  <c r="W101" i="34"/>
  <c r="W193" i="34"/>
  <c r="W393" i="34"/>
  <c r="W69" i="34"/>
  <c r="W164" i="34"/>
  <c r="W404" i="34"/>
  <c r="W56" i="34"/>
  <c r="W273" i="34"/>
  <c r="W122" i="34"/>
  <c r="W312" i="34"/>
  <c r="W168" i="34"/>
  <c r="W12" i="34"/>
  <c r="W320" i="34"/>
  <c r="W365" i="34"/>
  <c r="W281" i="34"/>
  <c r="W166" i="34"/>
  <c r="W253" i="34"/>
  <c r="W140" i="34"/>
  <c r="W296" i="34"/>
  <c r="W208" i="34"/>
  <c r="W344" i="34"/>
  <c r="W390" i="34"/>
  <c r="W162" i="34"/>
  <c r="W32" i="34"/>
  <c r="W416" i="34"/>
  <c r="W74" i="34"/>
  <c r="W10" i="34"/>
  <c r="W290" i="34"/>
  <c r="W323" i="34"/>
  <c r="W134" i="34"/>
  <c r="W50" i="34"/>
  <c r="W346" i="34"/>
  <c r="W214" i="34"/>
  <c r="W151" i="34"/>
  <c r="W269" i="34"/>
  <c r="W238" i="34"/>
  <c r="W156" i="34"/>
  <c r="W295" i="34"/>
  <c r="W115" i="34"/>
  <c r="W159" i="34"/>
  <c r="W369" i="34"/>
  <c r="W86" i="34"/>
  <c r="W300" i="34"/>
  <c r="W144" i="34"/>
  <c r="W157" i="34"/>
  <c r="W150" i="34"/>
  <c r="W286" i="34"/>
  <c r="W107" i="34"/>
  <c r="W11" i="34"/>
  <c r="W411" i="34"/>
  <c r="W380" i="34"/>
  <c r="W95" i="34"/>
  <c r="W65" i="34"/>
  <c r="W198" i="34"/>
  <c r="W138" i="34"/>
  <c r="W23" i="34"/>
  <c r="W46" i="34"/>
  <c r="W333" i="34"/>
  <c r="W359" i="34"/>
  <c r="W51" i="34"/>
  <c r="W381" i="34"/>
  <c r="W255" i="34"/>
  <c r="W266" i="34"/>
  <c r="W386" i="34"/>
  <c r="W202" i="34"/>
  <c r="W145" i="34"/>
  <c r="W263" i="34"/>
  <c r="W183" i="34"/>
  <c r="W31" i="34"/>
  <c r="W283" i="34"/>
  <c r="W103" i="34"/>
  <c r="W260" i="34"/>
  <c r="W83" i="34"/>
  <c r="W345" i="34"/>
  <c r="W213" i="34"/>
  <c r="W288" i="34"/>
  <c r="W132" i="34"/>
  <c r="W27" i="34"/>
  <c r="W397" i="34"/>
  <c r="W100" i="34"/>
  <c r="W370" i="34"/>
  <c r="W220" i="34"/>
  <c r="W409" i="34"/>
  <c r="W77" i="34"/>
  <c r="W128" i="34"/>
  <c r="W141" i="34"/>
  <c r="W349" i="34"/>
  <c r="W318" i="34"/>
  <c r="W88" i="34"/>
  <c r="W21" i="34"/>
  <c r="W63" i="34"/>
  <c r="W305" i="34"/>
  <c r="W194" i="34"/>
  <c r="W66" i="34"/>
  <c r="W276" i="34"/>
  <c r="W120" i="34"/>
  <c r="W29" i="34"/>
  <c r="W257" i="34"/>
  <c r="W212" i="34"/>
  <c r="W306" i="34"/>
  <c r="W373" i="34"/>
  <c r="W244" i="34"/>
  <c r="W99" i="34"/>
  <c r="W160" i="34"/>
  <c r="W189" i="34"/>
  <c r="W357" i="34"/>
  <c r="W35" i="34"/>
  <c r="W170" i="34"/>
  <c r="W188" i="34"/>
  <c r="W105" i="34"/>
  <c r="W314" i="34"/>
  <c r="W230" i="34"/>
  <c r="W310" i="34"/>
  <c r="W87" i="34"/>
  <c r="W6" i="34"/>
  <c r="W158" i="34"/>
  <c r="W79" i="34"/>
  <c r="W154" i="34"/>
  <c r="W119" i="34"/>
  <c r="W149" i="34"/>
  <c r="W401" i="34"/>
  <c r="W143" i="34"/>
  <c r="W259" i="34"/>
  <c r="W67" i="34"/>
  <c r="W410" i="34"/>
  <c r="W40" i="34"/>
  <c r="W45" i="34"/>
  <c r="W225" i="34"/>
  <c r="W49" i="34"/>
  <c r="W334" i="34"/>
  <c r="W96" i="34"/>
  <c r="W402" i="34"/>
  <c r="W332" i="34"/>
  <c r="W94" i="34"/>
  <c r="W251" i="34"/>
  <c r="W234" i="34"/>
  <c r="W217" i="34"/>
  <c r="W146" i="34"/>
  <c r="W338" i="34"/>
  <c r="W16" i="34"/>
  <c r="W219" i="34"/>
  <c r="W400" i="34"/>
  <c r="W68" i="34"/>
  <c r="W264" i="34"/>
  <c r="W108" i="34"/>
  <c r="W110" i="34"/>
  <c r="W14" i="34"/>
  <c r="W382" i="34"/>
  <c r="W267" i="34"/>
  <c r="W366" i="34"/>
  <c r="W335" i="34"/>
  <c r="W54" i="34"/>
  <c r="W37" i="34"/>
  <c r="W284" i="34"/>
  <c r="W93" i="34"/>
  <c r="W394" i="34"/>
  <c r="W287" i="34"/>
  <c r="W315" i="34"/>
  <c r="W152" i="34"/>
  <c r="W256" i="34"/>
  <c r="W221" i="34"/>
  <c r="W245" i="34"/>
  <c r="W353" i="34"/>
  <c r="W52" i="34"/>
  <c r="W374" i="34"/>
  <c r="W179" i="34"/>
  <c r="W174" i="34"/>
  <c r="W121" i="34"/>
  <c r="W313" i="34"/>
  <c r="W291" i="34"/>
  <c r="W415" i="34"/>
  <c r="W235" i="34"/>
  <c r="W19" i="34"/>
  <c r="W62" i="34"/>
  <c r="W186" i="34"/>
  <c r="W355" i="34"/>
  <c r="W252" i="34"/>
  <c r="W351" i="34"/>
  <c r="W358" i="34"/>
  <c r="W243" i="34"/>
  <c r="W329" i="34"/>
  <c r="W326" i="34"/>
  <c r="W185" i="34"/>
  <c r="W227" i="34"/>
  <c r="W113" i="34"/>
  <c r="W371" i="34"/>
  <c r="W241" i="34"/>
  <c r="W364" i="34"/>
  <c r="W408" i="34"/>
  <c r="W240" i="34"/>
  <c r="W84" i="34"/>
  <c r="W368" i="34"/>
  <c r="W102" i="34"/>
  <c r="W249" i="34"/>
  <c r="W388" i="34"/>
  <c r="W218" i="34"/>
  <c r="W203" i="34"/>
  <c r="W176" i="34"/>
  <c r="W224" i="34"/>
  <c r="W265" i="34"/>
  <c r="W278" i="34"/>
  <c r="W57" i="34"/>
  <c r="W59" i="34"/>
  <c r="W116" i="34"/>
  <c r="W75" i="34"/>
  <c r="W268" i="34"/>
  <c r="W232" i="34"/>
  <c r="W80" i="34"/>
  <c r="W28" i="34"/>
  <c r="W378" i="34"/>
  <c r="W61" i="34"/>
  <c r="W167" i="34"/>
  <c r="W261" i="34"/>
  <c r="W98" i="34"/>
  <c r="W85" i="34"/>
  <c r="W33" i="34"/>
  <c r="W391" i="34"/>
  <c r="W211" i="34"/>
  <c r="W125" i="34"/>
  <c r="W282" i="34"/>
  <c r="W336" i="34"/>
  <c r="W25" i="34"/>
  <c r="W384" i="34"/>
  <c r="W228" i="34"/>
  <c r="W72" i="34"/>
  <c r="W206" i="34"/>
  <c r="W178" i="34"/>
  <c r="W136" i="34"/>
  <c r="W325" i="34"/>
  <c r="W376" i="34"/>
  <c r="W322" i="34"/>
  <c r="W339" i="34"/>
  <c r="W173" i="34"/>
  <c r="W182" i="34"/>
  <c r="W250" i="34"/>
  <c r="W191" i="34"/>
  <c r="W142" i="34"/>
  <c r="W41" i="34"/>
  <c r="W90" i="34"/>
  <c r="W148" i="34"/>
  <c r="W341" i="34"/>
  <c r="W53" i="34"/>
  <c r="W111" i="34"/>
  <c r="W205" i="34"/>
  <c r="W17" i="34"/>
  <c r="W399" i="34"/>
  <c r="W413" i="34"/>
  <c r="W20" i="34"/>
  <c r="W165" i="34"/>
  <c r="W70" i="34"/>
  <c r="W367" i="34"/>
  <c r="W297" i="34"/>
  <c r="W270" i="34"/>
  <c r="W127" i="34"/>
  <c r="W161" i="34"/>
  <c r="W18" i="34"/>
  <c r="W383" i="34"/>
  <c r="W237" i="34"/>
  <c r="W9" i="34"/>
  <c r="W207" i="34"/>
  <c r="W42" i="34"/>
  <c r="W275" i="34"/>
  <c r="W239" i="34"/>
  <c r="W216" i="34"/>
  <c r="W298" i="34"/>
  <c r="W181" i="34"/>
  <c r="W163" i="34"/>
  <c r="W396" i="34"/>
  <c r="W123" i="34"/>
  <c r="W406" i="34"/>
  <c r="W342" i="34"/>
  <c r="W337" i="34"/>
  <c r="W215" i="34"/>
  <c r="W350" i="34"/>
  <c r="W47" i="34"/>
  <c r="W78" i="34"/>
  <c r="W285" i="34"/>
  <c r="W324" i="34"/>
  <c r="W155" i="34"/>
  <c r="W13" i="34"/>
  <c r="W118" i="34"/>
  <c r="W58" i="34"/>
  <c r="W299" i="34"/>
  <c r="W352" i="34"/>
  <c r="W354" i="34"/>
  <c r="W372" i="34"/>
  <c r="W387" i="34"/>
  <c r="W130" i="34"/>
  <c r="W262" i="34"/>
  <c r="W360" i="34"/>
  <c r="W82" i="34"/>
  <c r="W200" i="34"/>
  <c r="W199" i="34"/>
  <c r="W126" i="34"/>
  <c r="W289" i="34"/>
  <c r="W272" i="34"/>
  <c r="W112" i="34"/>
  <c r="W223" i="34"/>
  <c r="W377" i="34"/>
  <c r="W246" i="34"/>
  <c r="W114" i="34"/>
  <c r="W71" i="34"/>
  <c r="W277" i="34"/>
  <c r="W124" i="34"/>
  <c r="W375" i="34"/>
  <c r="W340" i="34"/>
  <c r="W330" i="34"/>
  <c r="W24" i="34"/>
  <c r="W117" i="34"/>
  <c r="W15" i="34"/>
  <c r="W271" i="34"/>
  <c r="W5" i="34"/>
  <c r="W133" i="34"/>
  <c r="W274" i="34"/>
  <c r="W169" i="34"/>
  <c r="W92" i="34"/>
  <c r="W233" i="34"/>
  <c r="W104" i="34"/>
  <c r="W302" i="34"/>
  <c r="W356" i="34"/>
  <c r="W36" i="34"/>
  <c r="W81" i="34"/>
  <c r="W139" i="34"/>
  <c r="W109" i="34"/>
  <c r="W307" i="34"/>
  <c r="W309" i="34"/>
  <c r="W55" i="34"/>
  <c r="W39" i="34"/>
  <c r="W236" i="34"/>
  <c r="W242" i="34"/>
  <c r="W405" i="34"/>
  <c r="W328" i="34"/>
  <c r="W362" i="34"/>
  <c r="W258" i="34"/>
  <c r="W48" i="34"/>
  <c r="V34" i="33"/>
  <c r="V66" i="33"/>
  <c r="V42" i="33"/>
  <c r="V30" i="33"/>
  <c r="V12" i="33"/>
  <c r="V6" i="33"/>
  <c r="V48" i="33"/>
  <c r="V27" i="33"/>
  <c r="V54" i="33"/>
  <c r="V39" i="33"/>
  <c r="V45" i="33"/>
  <c r="V23" i="33"/>
  <c r="V35" i="33"/>
  <c r="V36" i="33"/>
  <c r="V31" i="33"/>
  <c r="V37" i="33"/>
  <c r="V64" i="33"/>
  <c r="V49" i="33"/>
  <c r="V51" i="33"/>
  <c r="V8" i="33"/>
  <c r="V40" i="33"/>
  <c r="V63" i="33"/>
  <c r="V47" i="33"/>
  <c r="V17" i="33"/>
  <c r="V16" i="33"/>
  <c r="V67" i="33"/>
  <c r="V20" i="33"/>
  <c r="V62" i="33"/>
  <c r="V29" i="33"/>
  <c r="V44" i="33"/>
  <c r="V32" i="33"/>
  <c r="V60" i="33"/>
  <c r="V57" i="33"/>
  <c r="V10" i="33"/>
  <c r="V26" i="33"/>
  <c r="V13" i="33"/>
  <c r="V19" i="33"/>
  <c r="V46" i="33"/>
  <c r="V52" i="33"/>
  <c r="V33" i="33"/>
  <c r="V41" i="33"/>
  <c r="V38" i="33"/>
  <c r="V15" i="33"/>
  <c r="V24" i="33"/>
  <c r="V28" i="33"/>
  <c r="V55" i="33"/>
  <c r="V58" i="33"/>
  <c r="V61" i="33"/>
  <c r="V70" i="33"/>
  <c r="V69" i="33"/>
  <c r="V53" i="33"/>
  <c r="X11" i="35"/>
  <c r="X12" i="35"/>
  <c r="X8" i="35"/>
  <c r="X15" i="35"/>
  <c r="X10" i="35"/>
  <c r="X7" i="35"/>
  <c r="X13" i="35"/>
  <c r="X14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S3" authorId="0" shapeId="0" xr:uid="{179F556F-2CC4-4577-BD97-6CEA90344F5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5C9EA4F0-8379-4D20-86AB-46D513FB82B6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56BC1A59-F7A2-43C1-8E62-E859F652319C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sharedStrings.xml><?xml version="1.0" encoding="utf-8"?>
<sst xmlns="http://schemas.openxmlformats.org/spreadsheetml/2006/main" count="1015" uniqueCount="529">
  <si>
    <t>Compiled from data obtained from the Florida Department of Financial Services, Division of Accounting and Auditing, Bureau of Local Government.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</si>
  <si>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</si>
  <si>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</si>
  <si>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</si>
  <si>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</si>
  <si>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</si>
  <si>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</si>
  <si>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</si>
  <si>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</si>
  <si>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</si>
  <si>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</si>
  <si>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</si>
  <si>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</si>
  <si>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</si>
  <si>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</si>
  <si>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</si>
  <si>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</si>
  <si>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</si>
  <si>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</si>
  <si>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</si>
  <si>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</si>
  <si>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</si>
  <si>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</si>
  <si>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</si>
  <si>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</si>
  <si>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</si>
  <si>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</si>
  <si>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</si>
  <si>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</si>
  <si>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</si>
  <si>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</si>
  <si>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</si>
  <si>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</si>
  <si>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</si>
  <si>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</si>
  <si>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</si>
  <si>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</si>
  <si>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</si>
  <si>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</si>
  <si>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</si>
  <si>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</si>
  <si>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</si>
  <si>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</si>
  <si>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</si>
  <si>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</si>
  <si>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</si>
  <si>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</si>
  <si>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</si>
  <si>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</si>
  <si>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</si>
  <si>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</si>
  <si>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</si>
  <si>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</si>
  <si>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</si>
  <si>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</si>
  <si>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</si>
  <si>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</si>
  <si>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</si>
  <si>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</si>
  <si>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</si>
  <si>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</si>
  <si>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</si>
  <si>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</si>
  <si>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</si>
  <si>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</si>
  <si>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</si>
  <si>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</si>
  <si>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</si>
  <si>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</si>
  <si>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</si>
  <si>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</si>
  <si>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</si>
  <si>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</si>
  <si>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</si>
  <si>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</si>
  <si>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</si>
  <si>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</si>
  <si>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</si>
  <si>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</si>
  <si>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</si>
  <si>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</si>
  <si>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</si>
  <si>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</si>
  <si>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</si>
  <si>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</si>
  <si>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</si>
  <si>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</si>
  <si>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</si>
  <si>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</si>
  <si>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</si>
  <si>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</si>
  <si>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</si>
  <si>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</si>
  <si>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</si>
  <si>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</si>
  <si>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</si>
  <si>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</si>
  <si>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</si>
  <si>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</si>
  <si>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</si>
  <si>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</si>
  <si>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</si>
  <si>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</si>
  <si>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</si>
  <si>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</si>
  <si>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</si>
  <si>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</si>
  <si>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</si>
  <si>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</si>
  <si>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</si>
  <si>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</si>
  <si>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</si>
  <si>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</si>
  <si>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</si>
  <si>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</si>
  <si>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</si>
  <si>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</si>
  <si>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</si>
  <si>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</si>
  <si>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</si>
  <si>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</si>
  <si>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</si>
  <si>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</si>
  <si>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</si>
  <si>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</si>
  <si>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</si>
  <si>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</si>
  <si>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</si>
  <si>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</si>
  <si>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</si>
  <si>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</si>
  <si>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</si>
  <si>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</si>
  <si>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</si>
  <si>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</si>
  <si>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</si>
  <si>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</si>
  <si>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</si>
  <si>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</si>
  <si>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</si>
  <si>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</si>
  <si>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</si>
  <si>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</si>
  <si>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</si>
  <si>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</si>
  <si>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</si>
  <si>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</si>
  <si>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</si>
  <si>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</si>
  <si>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</si>
  <si>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</si>
  <si>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</si>
  <si>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</si>
  <si>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</si>
  <si>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</si>
  <si>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</si>
  <si>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</si>
  <si>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</si>
  <si>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</si>
  <si>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</si>
  <si>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</si>
  <si>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</si>
  <si>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</si>
  <si>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</si>
  <si>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</si>
  <si>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</si>
  <si>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</si>
  <si>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</si>
  <si>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</si>
  <si>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</si>
  <si>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</si>
  <si>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</si>
  <si>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</si>
  <si>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</si>
  <si>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</si>
  <si>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</si>
  <si>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</si>
  <si>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</si>
  <si>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</si>
  <si>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</si>
  <si>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</si>
  <si>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</si>
  <si>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</si>
  <si>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</si>
  <si>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</si>
  <si>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</si>
  <si>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</si>
  <si>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</si>
  <si>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</si>
  <si>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</si>
  <si>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</si>
  <si>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</si>
  <si>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</si>
  <si>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</si>
  <si>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</si>
  <si>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</si>
  <si>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</si>
  <si>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</si>
  <si>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</si>
  <si>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</si>
  <si>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</si>
  <si>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</si>
  <si>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</si>
  <si>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</si>
  <si>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</si>
  <si>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</si>
  <si>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</si>
  <si>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</si>
  <si>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</si>
  <si>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</si>
  <si>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</si>
  <si>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</si>
  <si>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</si>
  <si>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</si>
  <si>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</si>
  <si>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</si>
  <si>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</si>
  <si>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</si>
  <si>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</si>
  <si>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</si>
  <si>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</si>
  <si>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</si>
  <si>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</si>
  <si>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</si>
  <si>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</si>
  <si>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</si>
  <si>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</si>
  <si>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</si>
  <si>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</si>
  <si>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</si>
  <si>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</si>
  <si>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</si>
  <si>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</si>
  <si>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</si>
  <si>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</si>
  <si>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</si>
  <si>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</si>
  <si>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</si>
  <si>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</si>
  <si>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</si>
  <si>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</si>
  <si>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</si>
  <si>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</si>
  <si>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</si>
  <si>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</si>
  <si>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</si>
  <si>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</si>
  <si>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</si>
  <si>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</si>
  <si>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</si>
  <si>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</si>
  <si>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</si>
  <si>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</si>
  <si>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</si>
  <si>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</si>
  <si>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</si>
  <si>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</si>
  <si>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</si>
  <si>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</si>
  <si>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</si>
  <si>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</si>
  <si>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</si>
  <si>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</si>
  <si>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</si>
  <si>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</si>
  <si>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</si>
  <si>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</si>
  <si>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</si>
  <si>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</si>
  <si>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</si>
  <si>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</si>
  <si>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</si>
  <si>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</si>
  <si>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</si>
  <si>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</si>
  <si>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</si>
  <si>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</si>
  <si>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</si>
  <si>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</si>
  <si>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</si>
  <si>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</si>
  <si>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</si>
  <si>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</si>
  <si>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</si>
  <si>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</si>
  <si>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</si>
  <si>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</si>
  <si>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</si>
  <si>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</si>
  <si>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</si>
  <si>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</si>
  <si>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</si>
  <si>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</si>
  <si>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</si>
  <si>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</si>
  <si>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</si>
  <si>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</si>
  <si>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</si>
  <si>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</si>
  <si>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</si>
  <si>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</si>
  <si>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</si>
  <si>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</si>
  <si>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</si>
  <si>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</si>
  <si>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</si>
  <si>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</si>
  <si>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</si>
  <si>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</si>
  <si>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</si>
  <si>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</si>
  <si>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</si>
  <si>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</si>
  <si>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</si>
  <si>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</si>
  <si>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</si>
  <si>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</si>
  <si>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</si>
  <si>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</si>
  <si>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</si>
  <si>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</si>
  <si>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</si>
  <si>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</si>
  <si>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</si>
  <si>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</si>
  <si>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</si>
  <si>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</si>
  <si>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</si>
  <si>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</si>
  <si>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</si>
  <si>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</si>
  <si>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</si>
  <si>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</si>
  <si>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</si>
  <si>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</si>
  <si>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</si>
  <si>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</si>
  <si>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</si>
  <si>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</si>
  <si>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</si>
  <si>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</si>
  <si>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</si>
  <si>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</si>
  <si>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</si>
  <si>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</si>
  <si>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</si>
  <si>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</si>
  <si>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</si>
  <si>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</si>
  <si>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</si>
  <si>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</si>
  <si>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</si>
  <si>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</si>
  <si>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</si>
  <si>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</si>
  <si>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</si>
  <si>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</si>
  <si>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</si>
  <si>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</si>
  <si>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</si>
  <si>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</si>
  <si>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</si>
  <si>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</si>
  <si>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</si>
  <si>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</si>
  <si>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</si>
  <si>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</si>
  <si>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</si>
  <si>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</si>
  <si>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</si>
  <si>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</si>
  <si>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</si>
  <si>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</si>
  <si>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</si>
  <si>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</si>
  <si>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</si>
  <si>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</si>
  <si>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</si>
  <si>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</si>
  <si>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</si>
  <si>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</si>
  <si>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</si>
  <si>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</si>
  <si>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</si>
  <si>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</si>
  <si>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</si>
  <si>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</si>
  <si>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</si>
  <si>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</si>
  <si>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</si>
  <si>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</si>
  <si>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</si>
  <si>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</si>
  <si>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</si>
  <si>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</si>
  <si>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</si>
  <si>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</si>
  <si>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</si>
  <si>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</si>
  <si>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</si>
  <si>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</si>
  <si>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</si>
  <si>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</si>
  <si>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</si>
  <si>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</si>
  <si>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</si>
  <si>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</si>
  <si>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</si>
  <si>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</si>
  <si>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</si>
  <si>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</si>
  <si>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</si>
  <si>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</si>
  <si>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</si>
  <si>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</si>
  <si>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</si>
  <si>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</si>
  <si>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</si>
  <si>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</si>
  <si>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</si>
  <si>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</si>
  <si>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</si>
  <si>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</si>
  <si>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</si>
  <si>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</si>
  <si>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</si>
  <si>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</si>
  <si>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</si>
  <si>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</si>
  <si>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</si>
  <si>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</si>
  <si>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</si>
  <si>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</si>
  <si>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</si>
  <si>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</si>
  <si>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</si>
  <si>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</si>
  <si>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</si>
  <si>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</si>
  <si>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</si>
  <si>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</si>
  <si>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</si>
  <si>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</si>
  <si>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</si>
  <si>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</si>
  <si>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</si>
  <si>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</si>
  <si>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</si>
  <si>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</si>
  <si>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</si>
  <si>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</si>
  <si>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</si>
  <si>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</si>
  <si>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</si>
  <si>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</si>
  <si>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</si>
  <si>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</si>
  <si>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</si>
  <si>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</si>
  <si>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</si>
  <si>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</si>
  <si>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</si>
  <si>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</si>
  <si>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</si>
  <si>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</si>
  <si>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</si>
  <si>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</si>
  <si>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</si>
  <si>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</si>
  <si>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</si>
  <si>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</si>
  <si>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</si>
  <si>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</si>
  <si>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</si>
  <si>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</si>
  <si>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</si>
  <si>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</si>
  <si>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</si>
  <si>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</si>
  <si>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</si>
  <si>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</si>
  <si>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</si>
  <si>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</si>
  <si>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</si>
  <si>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</si>
  <si>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</si>
  <si>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</si>
  <si>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</si>
  <si>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</si>
  <si>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</si>
  <si>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# Reporting</t>
  </si>
  <si>
    <t>County Totals</t>
  </si>
  <si>
    <t>Special District Totals</t>
  </si>
  <si>
    <t>Municipal Totals</t>
  </si>
  <si>
    <t>Independent or Dependent Special District</t>
  </si>
  <si>
    <t>Single County or Multi-county District</t>
  </si>
  <si>
    <t>Special District</t>
  </si>
  <si>
    <t>Reported County Government Federal Grant Revenues for Sewer / Wastewater (Account Code: 331.350)</t>
  </si>
  <si>
    <t>Reported Municipal Government Federal Grant Revenues for Sewer / Wastewater (Account Code: 331.350)</t>
  </si>
  <si>
    <t>Reported Special District Federal Grant Revenues for Sewer / Wastewater (Account Code: 331.350)</t>
  </si>
  <si>
    <t>Emerald Coast Utilities Authority</t>
  </si>
  <si>
    <t>Taylor Coastal Water and Sewer District</t>
  </si>
  <si>
    <t>Big Bend Water Authority</t>
  </si>
  <si>
    <t>Independent</t>
  </si>
  <si>
    <t>Multi-county</t>
  </si>
  <si>
    <t>Dependent</t>
  </si>
  <si>
    <t>Key Largo Wastewater Treatment District</t>
  </si>
  <si>
    <t>Eastpoint Water and Sewer District</t>
  </si>
  <si>
    <t>Sunshine Water Control District</t>
  </si>
  <si>
    <t>Suwannee Water and Sewer District</t>
  </si>
  <si>
    <t>St. Lucie West Services District</t>
  </si>
  <si>
    <t>2014-15</t>
  </si>
  <si>
    <t>Estero</t>
  </si>
  <si>
    <t>2015-16</t>
  </si>
  <si>
    <t>Westlake</t>
  </si>
  <si>
    <t>2016-17</t>
  </si>
  <si>
    <t>River Place on the St. Lucie Community Development District</t>
  </si>
  <si>
    <t>2017-18</t>
  </si>
  <si>
    <t>Indiantown</t>
  </si>
  <si>
    <t>2018-19</t>
  </si>
  <si>
    <t>Lake Worth Beach</t>
  </si>
  <si>
    <t>2019-20</t>
  </si>
  <si>
    <t>2020-21</t>
  </si>
  <si>
    <t>Cumulative Total</t>
  </si>
  <si>
    <t>2021-22</t>
  </si>
  <si>
    <t>Bay Laurel Center Community Development District</t>
  </si>
  <si>
    <t>Local Fiscal Years Ended 2005 - 2023</t>
  </si>
  <si>
    <t>2022-23</t>
  </si>
  <si>
    <t>Coral Springs Improvement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</si>
</sst>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1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16"/>
      <name val="Arial MT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42" fontId="3" fillId="0" borderId="5" xfId="0" applyNumberFormat="1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42" fontId="2" fillId="2" borderId="7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164" fontId="2" fillId="2" borderId="9" xfId="0" applyNumberFormat="1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165" fontId="6" fillId="2" borderId="12" xfId="0" applyNumberFormat="1" applyFont="1" applyFill="1" applyBorder="1" applyAlignment="1" applyProtection="1">
      <alignment horizontal="center" wrapText="1"/>
    </xf>
    <xf numFmtId="37" fontId="6" fillId="2" borderId="11" xfId="0" applyNumberFormat="1" applyFont="1" applyFill="1" applyBorder="1" applyAlignment="1" applyProtection="1">
      <alignment horizontal="center" wrapText="1"/>
    </xf>
    <xf numFmtId="37" fontId="6" fillId="2" borderId="13" xfId="0" applyNumberFormat="1" applyFont="1" applyFill="1" applyBorder="1" applyAlignment="1" applyProtection="1">
      <alignment horizontal="center" wrapText="1"/>
    </xf>
    <xf numFmtId="165" fontId="6" fillId="2" borderId="14" xfId="0" applyNumberFormat="1" applyFont="1" applyFill="1" applyBorder="1" applyAlignment="1" applyProtection="1">
      <alignment horizontal="center" wrapText="1"/>
    </xf>
    <xf numFmtId="42" fontId="2" fillId="2" borderId="15" xfId="0" applyNumberFormat="1" applyFont="1" applyFill="1" applyBorder="1" applyAlignment="1" applyProtection="1">
      <alignment vertical="center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6" xfId="0" applyNumberFormat="1" applyFont="1" applyFill="1" applyBorder="1" applyAlignment="1" applyProtection="1">
      <alignment vertical="center"/>
    </xf>
    <xf numFmtId="10" fontId="2" fillId="2" borderId="17" xfId="0" applyNumberFormat="1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1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2" fontId="3" fillId="0" borderId="0" xfId="0" applyNumberFormat="1" applyFont="1" applyProtection="1"/>
    <xf numFmtId="42" fontId="2" fillId="3" borderId="7" xfId="0" applyNumberFormat="1" applyFont="1" applyFill="1" applyBorder="1" applyAlignment="1" applyProtection="1">
      <alignment vertical="center"/>
    </xf>
    <xf numFmtId="164" fontId="2" fillId="2" borderId="19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20" xfId="0" applyNumberFormat="1" applyFont="1" applyFill="1" applyBorder="1" applyAlignment="1" applyProtection="1">
      <alignment vertical="center"/>
    </xf>
    <xf numFmtId="41" fontId="2" fillId="2" borderId="9" xfId="0" applyNumberFormat="1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vertical="center"/>
    </xf>
    <xf numFmtId="0" fontId="6" fillId="2" borderId="1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42" fontId="3" fillId="0" borderId="21" xfId="0" applyNumberFormat="1" applyFont="1" applyBorder="1" applyAlignment="1" applyProtection="1">
      <alignment vertical="center"/>
    </xf>
    <xf numFmtId="42" fontId="2" fillId="3" borderId="18" xfId="0" applyNumberFormat="1" applyFont="1" applyFill="1" applyBorder="1" applyAlignment="1" applyProtection="1">
      <alignment vertical="center"/>
    </xf>
    <xf numFmtId="164" fontId="2" fillId="2" borderId="21" xfId="0" applyNumberFormat="1" applyFont="1" applyFill="1" applyBorder="1" applyAlignment="1" applyProtection="1">
      <alignment vertical="center"/>
    </xf>
    <xf numFmtId="41" fontId="2" fillId="2" borderId="14" xfId="0" applyNumberFormat="1" applyFont="1" applyFill="1" applyBorder="1" applyAlignment="1" applyProtection="1">
      <alignment horizontal="right" vertical="center"/>
    </xf>
    <xf numFmtId="164" fontId="2" fillId="2" borderId="5" xfId="0" applyNumberFormat="1" applyFont="1" applyFill="1" applyBorder="1" applyAlignment="1" applyProtection="1">
      <alignment vertical="center"/>
    </xf>
    <xf numFmtId="41" fontId="2" fillId="2" borderId="23" xfId="0" applyNumberFormat="1" applyFont="1" applyFill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2.6640625" style="3" customWidth="1"/>
    <col min="2" max="20" width="10.6640625" style="4" customWidth="1"/>
    <col min="21" max="21" width="11.664062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60" t="s">
        <v>497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2"/>
      <c r="W1" s="7"/>
      <c r="X1"/>
    </row>
    <row r="2" spans="1:140" ht="24" thickBot="1">
      <c r="A2" s="63" t="s">
        <v>526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5"/>
      <c r="W2" s="7"/>
      <c r="X2"/>
    </row>
    <row r="3" spans="1:140" ht="42" customHeight="1" thickBot="1">
      <c r="A3" s="20" t="s">
        <v>70</v>
      </c>
      <c r="B3" s="21" t="s">
        <v>480</v>
      </c>
      <c r="C3" s="22" t="s">
        <v>481</v>
      </c>
      <c r="D3" s="22" t="s">
        <v>482</v>
      </c>
      <c r="E3" s="22" t="s">
        <v>483</v>
      </c>
      <c r="F3" s="22" t="s">
        <v>484</v>
      </c>
      <c r="G3" s="22" t="s">
        <v>485</v>
      </c>
      <c r="H3" s="22" t="s">
        <v>486</v>
      </c>
      <c r="I3" s="22" t="s">
        <v>487</v>
      </c>
      <c r="J3" s="22" t="s">
        <v>488</v>
      </c>
      <c r="K3" s="21" t="s">
        <v>489</v>
      </c>
      <c r="L3" s="25" t="s">
        <v>511</v>
      </c>
      <c r="M3" s="21" t="s">
        <v>513</v>
      </c>
      <c r="N3" s="21" t="s">
        <v>515</v>
      </c>
      <c r="O3" s="21" t="s">
        <v>517</v>
      </c>
      <c r="P3" s="21" t="s">
        <v>519</v>
      </c>
      <c r="Q3" s="21" t="s">
        <v>521</v>
      </c>
      <c r="R3" s="21" t="s">
        <v>522</v>
      </c>
      <c r="S3" s="21" t="s">
        <v>524</v>
      </c>
      <c r="T3" s="21" t="s">
        <v>527</v>
      </c>
      <c r="U3" s="23" t="s">
        <v>523</v>
      </c>
      <c r="V3" s="24" t="s">
        <v>69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3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51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27">
        <f>SUM(B4:T4)</f>
        <v>0</v>
      </c>
      <c r="V4" s="28">
        <f>(U4/U$70)</f>
        <v>0</v>
      </c>
      <c r="W4" s="9"/>
    </row>
    <row r="5" spans="1:140">
      <c r="A5" s="10" t="s">
        <v>4</v>
      </c>
      <c r="B5" s="13">
        <v>0</v>
      </c>
      <c r="C5" s="13">
        <v>0</v>
      </c>
      <c r="D5" s="13">
        <v>0</v>
      </c>
      <c r="E5" s="13">
        <v>41237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51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7">
        <f>SUM(B5:T5)</f>
        <v>41237</v>
      </c>
      <c r="V5" s="28">
        <f>(U5/U$70)</f>
        <v>7.3282419198078107E-4</v>
      </c>
      <c r="W5" s="9"/>
    </row>
    <row r="6" spans="1:140">
      <c r="A6" s="10" t="s">
        <v>5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51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27">
        <f t="shared" ref="U6:U69" si="0">SUM(B6:T6)</f>
        <v>0</v>
      </c>
      <c r="V6" s="28">
        <f t="shared" ref="V6:V69" si="1">(U6/U$70)</f>
        <v>0</v>
      </c>
      <c r="W6" s="9"/>
    </row>
    <row r="7" spans="1:140">
      <c r="A7" s="10" t="s">
        <v>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51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7">
        <f t="shared" si="0"/>
        <v>0</v>
      </c>
      <c r="V7" s="28">
        <f t="shared" si="1"/>
        <v>0</v>
      </c>
      <c r="W7" s="9"/>
    </row>
    <row r="8" spans="1:140">
      <c r="A8" s="10" t="s">
        <v>7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51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27">
        <f t="shared" si="0"/>
        <v>0</v>
      </c>
      <c r="V8" s="28">
        <f t="shared" si="1"/>
        <v>0</v>
      </c>
      <c r="W8" s="9"/>
    </row>
    <row r="9" spans="1:140">
      <c r="A9" s="10" t="s">
        <v>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51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27">
        <f t="shared" si="0"/>
        <v>0</v>
      </c>
      <c r="V9" s="28">
        <f t="shared" si="1"/>
        <v>0</v>
      </c>
      <c r="W9" s="9"/>
    </row>
    <row r="10" spans="1:140">
      <c r="A10" s="10" t="s">
        <v>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51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7">
        <f t="shared" si="0"/>
        <v>0</v>
      </c>
      <c r="V10" s="28">
        <f t="shared" si="1"/>
        <v>0</v>
      </c>
      <c r="W10" s="9"/>
    </row>
    <row r="11" spans="1:140">
      <c r="A11" s="10" t="s">
        <v>10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51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27">
        <f t="shared" si="0"/>
        <v>0</v>
      </c>
      <c r="V11" s="28">
        <f t="shared" si="1"/>
        <v>0</v>
      </c>
      <c r="W11" s="9"/>
    </row>
    <row r="12" spans="1:140">
      <c r="A12" s="10" t="s">
        <v>11</v>
      </c>
      <c r="B12" s="13">
        <v>760311</v>
      </c>
      <c r="C12" s="13">
        <v>604129</v>
      </c>
      <c r="D12" s="13">
        <v>59199</v>
      </c>
      <c r="E12" s="13">
        <v>22033</v>
      </c>
      <c r="F12" s="13">
        <v>1157928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51">
        <v>0</v>
      </c>
      <c r="M12" s="13">
        <v>0</v>
      </c>
      <c r="N12" s="13">
        <v>0</v>
      </c>
      <c r="O12" s="13">
        <v>0</v>
      </c>
      <c r="P12" s="13">
        <v>859973</v>
      </c>
      <c r="Q12" s="13">
        <v>0</v>
      </c>
      <c r="R12" s="13">
        <v>0</v>
      </c>
      <c r="S12" s="13">
        <v>0</v>
      </c>
      <c r="T12" s="13">
        <v>0</v>
      </c>
      <c r="U12" s="27">
        <f t="shared" si="0"/>
        <v>3463573</v>
      </c>
      <c r="V12" s="28">
        <f t="shared" si="1"/>
        <v>6.1551278829484447E-2</v>
      </c>
      <c r="W12" s="9"/>
    </row>
    <row r="13" spans="1:140">
      <c r="A13" s="10" t="s">
        <v>12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51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27">
        <f t="shared" si="0"/>
        <v>0</v>
      </c>
      <c r="V13" s="28">
        <f t="shared" si="1"/>
        <v>0</v>
      </c>
      <c r="W13" s="9"/>
    </row>
    <row r="14" spans="1:140">
      <c r="A14" s="10" t="s">
        <v>13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51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27">
        <f t="shared" si="0"/>
        <v>0</v>
      </c>
      <c r="V14" s="28">
        <f t="shared" si="1"/>
        <v>0</v>
      </c>
      <c r="W14" s="9"/>
    </row>
    <row r="15" spans="1:140">
      <c r="A15" s="10" t="s">
        <v>14</v>
      </c>
      <c r="B15" s="13">
        <v>20000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51">
        <v>0</v>
      </c>
      <c r="M15" s="13">
        <v>0</v>
      </c>
      <c r="N15" s="13">
        <v>0</v>
      </c>
      <c r="O15" s="13">
        <v>0</v>
      </c>
      <c r="P15" s="13">
        <v>4594</v>
      </c>
      <c r="Q15" s="13">
        <v>549818</v>
      </c>
      <c r="R15" s="13">
        <v>0</v>
      </c>
      <c r="S15" s="13">
        <v>0</v>
      </c>
      <c r="T15" s="13">
        <v>226794</v>
      </c>
      <c r="U15" s="27">
        <f t="shared" si="0"/>
        <v>801206</v>
      </c>
      <c r="V15" s="28">
        <f t="shared" si="1"/>
        <v>1.4238260289549524E-2</v>
      </c>
      <c r="W15" s="9"/>
    </row>
    <row r="16" spans="1:140">
      <c r="A16" s="10" t="s">
        <v>15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51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27">
        <f t="shared" si="0"/>
        <v>0</v>
      </c>
      <c r="V16" s="28">
        <f t="shared" si="1"/>
        <v>0</v>
      </c>
      <c r="W16" s="9"/>
    </row>
    <row r="17" spans="1:23">
      <c r="A17" s="10" t="s">
        <v>16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51">
        <v>0</v>
      </c>
      <c r="M17" s="13">
        <v>0</v>
      </c>
      <c r="N17" s="13">
        <v>0</v>
      </c>
      <c r="O17" s="13">
        <v>0</v>
      </c>
      <c r="P17" s="13">
        <v>117642</v>
      </c>
      <c r="Q17" s="13">
        <v>0</v>
      </c>
      <c r="R17" s="13">
        <v>0</v>
      </c>
      <c r="S17" s="13">
        <v>0</v>
      </c>
      <c r="T17" s="13">
        <v>0</v>
      </c>
      <c r="U17" s="27">
        <f t="shared" si="0"/>
        <v>117642</v>
      </c>
      <c r="V17" s="28">
        <f t="shared" si="1"/>
        <v>2.0906201613357677E-3</v>
      </c>
      <c r="W17" s="9"/>
    </row>
    <row r="18" spans="1:23">
      <c r="A18" s="10" t="s">
        <v>17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51">
        <v>0</v>
      </c>
      <c r="M18" s="13">
        <v>0</v>
      </c>
      <c r="N18" s="13">
        <v>0</v>
      </c>
      <c r="O18" s="13">
        <v>11201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27">
        <f t="shared" si="0"/>
        <v>11201</v>
      </c>
      <c r="V18" s="28">
        <f t="shared" si="1"/>
        <v>1.9905336892540022E-4</v>
      </c>
      <c r="W18" s="9"/>
    </row>
    <row r="19" spans="1:23">
      <c r="A19" s="10" t="s">
        <v>18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1215068</v>
      </c>
      <c r="K19" s="13">
        <v>225815</v>
      </c>
      <c r="L19" s="51">
        <v>0</v>
      </c>
      <c r="M19" s="13">
        <v>0</v>
      </c>
      <c r="N19" s="13">
        <v>0</v>
      </c>
      <c r="O19" s="13">
        <v>0</v>
      </c>
      <c r="P19" s="13">
        <v>294952</v>
      </c>
      <c r="Q19" s="13">
        <v>75055</v>
      </c>
      <c r="R19" s="13">
        <v>0</v>
      </c>
      <c r="S19" s="13">
        <v>0</v>
      </c>
      <c r="T19" s="13">
        <v>0</v>
      </c>
      <c r="U19" s="27">
        <f t="shared" si="0"/>
        <v>1810890</v>
      </c>
      <c r="V19" s="28">
        <f t="shared" si="1"/>
        <v>3.2181390523463797E-2</v>
      </c>
      <c r="W19" s="9"/>
    </row>
    <row r="20" spans="1:23">
      <c r="A20" s="10" t="s">
        <v>19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51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7">
        <f t="shared" si="0"/>
        <v>0</v>
      </c>
      <c r="V20" s="28">
        <f t="shared" si="1"/>
        <v>0</v>
      </c>
      <c r="W20" s="9"/>
    </row>
    <row r="21" spans="1:23">
      <c r="A21" s="10" t="s">
        <v>20</v>
      </c>
      <c r="B21" s="13">
        <v>0</v>
      </c>
      <c r="C21" s="13">
        <v>16750</v>
      </c>
      <c r="D21" s="13">
        <v>225529</v>
      </c>
      <c r="E21" s="13">
        <v>361864</v>
      </c>
      <c r="F21" s="13">
        <v>34660</v>
      </c>
      <c r="G21" s="13">
        <v>-19171</v>
      </c>
      <c r="H21" s="13">
        <v>0</v>
      </c>
      <c r="I21" s="13">
        <v>0</v>
      </c>
      <c r="J21" s="13">
        <v>0</v>
      </c>
      <c r="K21" s="13">
        <v>0</v>
      </c>
      <c r="L21" s="51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27">
        <f t="shared" si="0"/>
        <v>619632</v>
      </c>
      <c r="V21" s="28">
        <f t="shared" si="1"/>
        <v>1.1011502284973091E-2</v>
      </c>
      <c r="W21" s="9"/>
    </row>
    <row r="22" spans="1:23">
      <c r="A22" s="10" t="s">
        <v>21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51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7">
        <f t="shared" si="0"/>
        <v>0</v>
      </c>
      <c r="V22" s="28">
        <f t="shared" si="1"/>
        <v>0</v>
      </c>
      <c r="W22" s="9"/>
    </row>
    <row r="23" spans="1:23">
      <c r="A23" s="10" t="s">
        <v>22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51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27">
        <f t="shared" si="0"/>
        <v>0</v>
      </c>
      <c r="V23" s="28">
        <f t="shared" si="1"/>
        <v>0</v>
      </c>
      <c r="W23" s="9"/>
    </row>
    <row r="24" spans="1:23">
      <c r="A24" s="10" t="s">
        <v>23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51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27">
        <f t="shared" si="0"/>
        <v>0</v>
      </c>
      <c r="V24" s="28">
        <f t="shared" si="1"/>
        <v>0</v>
      </c>
      <c r="W24" s="9"/>
    </row>
    <row r="25" spans="1:23">
      <c r="A25" s="10" t="s">
        <v>24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51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27">
        <f t="shared" si="0"/>
        <v>0</v>
      </c>
      <c r="V25" s="28">
        <f t="shared" si="1"/>
        <v>0</v>
      </c>
      <c r="W25" s="9"/>
    </row>
    <row r="26" spans="1:23">
      <c r="A26" s="10" t="s">
        <v>25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51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1585</v>
      </c>
      <c r="S26" s="13">
        <v>0</v>
      </c>
      <c r="T26" s="13">
        <v>0</v>
      </c>
      <c r="U26" s="27">
        <f t="shared" si="0"/>
        <v>1585</v>
      </c>
      <c r="V26" s="28">
        <f t="shared" si="1"/>
        <v>2.8167091308522399E-5</v>
      </c>
      <c r="W26" s="9"/>
    </row>
    <row r="27" spans="1:23">
      <c r="A27" s="10" t="s">
        <v>26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51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974234</v>
      </c>
      <c r="U27" s="27">
        <f t="shared" si="0"/>
        <v>974234</v>
      </c>
      <c r="V27" s="28">
        <f t="shared" si="1"/>
        <v>1.7313147024521771E-2</v>
      </c>
      <c r="W27" s="9"/>
    </row>
    <row r="28" spans="1:23">
      <c r="A28" s="10" t="s">
        <v>27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51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27">
        <f t="shared" si="0"/>
        <v>0</v>
      </c>
      <c r="V28" s="28">
        <f t="shared" si="1"/>
        <v>0</v>
      </c>
      <c r="W28" s="9"/>
    </row>
    <row r="29" spans="1:23">
      <c r="A29" s="10" t="s">
        <v>28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51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27">
        <f t="shared" si="0"/>
        <v>0</v>
      </c>
      <c r="V29" s="28">
        <f t="shared" si="1"/>
        <v>0</v>
      </c>
      <c r="W29" s="9"/>
    </row>
    <row r="30" spans="1:23">
      <c r="A30" s="10" t="s">
        <v>29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51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27">
        <f t="shared" si="0"/>
        <v>0</v>
      </c>
      <c r="V30" s="28">
        <f t="shared" si="1"/>
        <v>0</v>
      </c>
      <c r="W30" s="9"/>
    </row>
    <row r="31" spans="1:23">
      <c r="A31" s="10" t="s">
        <v>30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51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7">
        <f t="shared" si="0"/>
        <v>0</v>
      </c>
      <c r="V31" s="28">
        <f t="shared" si="1"/>
        <v>0</v>
      </c>
      <c r="W31" s="9"/>
    </row>
    <row r="32" spans="1:23">
      <c r="A32" s="10" t="s">
        <v>31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51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27">
        <f t="shared" si="0"/>
        <v>0</v>
      </c>
      <c r="V32" s="28">
        <f t="shared" si="1"/>
        <v>0</v>
      </c>
      <c r="W32" s="9"/>
    </row>
    <row r="33" spans="1:23">
      <c r="A33" s="10" t="s">
        <v>32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51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27">
        <f t="shared" si="0"/>
        <v>0</v>
      </c>
      <c r="V33" s="28">
        <f t="shared" si="1"/>
        <v>0</v>
      </c>
      <c r="W33" s="9"/>
    </row>
    <row r="34" spans="1:23">
      <c r="A34" s="10" t="s">
        <v>33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51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7">
        <f t="shared" si="0"/>
        <v>0</v>
      </c>
      <c r="V34" s="28">
        <f t="shared" si="1"/>
        <v>0</v>
      </c>
      <c r="W34" s="9"/>
    </row>
    <row r="35" spans="1:23">
      <c r="A35" s="10" t="s">
        <v>34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51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27">
        <f t="shared" si="0"/>
        <v>0</v>
      </c>
      <c r="V35" s="28">
        <f t="shared" si="1"/>
        <v>0</v>
      </c>
      <c r="W35" s="9"/>
    </row>
    <row r="36" spans="1:23">
      <c r="A36" s="10" t="s">
        <v>35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51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27">
        <f t="shared" si="0"/>
        <v>0</v>
      </c>
      <c r="V36" s="28">
        <f t="shared" si="1"/>
        <v>0</v>
      </c>
      <c r="W36" s="9"/>
    </row>
    <row r="37" spans="1:23">
      <c r="A37" s="10" t="s">
        <v>36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274020</v>
      </c>
      <c r="L37" s="51">
        <v>62893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27">
        <f t="shared" si="0"/>
        <v>336913</v>
      </c>
      <c r="V37" s="28">
        <f t="shared" si="1"/>
        <v>5.9872928921313601E-3</v>
      </c>
      <c r="W37" s="9"/>
    </row>
    <row r="38" spans="1:23">
      <c r="A38" s="10" t="s">
        <v>37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51">
        <v>0</v>
      </c>
      <c r="M38" s="13">
        <v>0</v>
      </c>
      <c r="N38" s="13">
        <v>0</v>
      </c>
      <c r="O38" s="13">
        <v>0</v>
      </c>
      <c r="P38" s="13">
        <v>0</v>
      </c>
      <c r="Q38" s="13">
        <v>5928</v>
      </c>
      <c r="R38" s="13">
        <v>13750</v>
      </c>
      <c r="S38" s="13">
        <v>0</v>
      </c>
      <c r="T38" s="13">
        <v>7498</v>
      </c>
      <c r="U38" s="27">
        <f t="shared" si="0"/>
        <v>27176</v>
      </c>
      <c r="V38" s="28">
        <f t="shared" si="1"/>
        <v>4.8294566145135943E-4</v>
      </c>
      <c r="W38" s="9"/>
    </row>
    <row r="39" spans="1:23">
      <c r="A39" s="10" t="s">
        <v>38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51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27">
        <f t="shared" si="0"/>
        <v>0</v>
      </c>
      <c r="V39" s="28">
        <f t="shared" si="1"/>
        <v>0</v>
      </c>
      <c r="W39" s="9"/>
    </row>
    <row r="40" spans="1:23">
      <c r="A40" s="10" t="s">
        <v>39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51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27">
        <f t="shared" si="0"/>
        <v>0</v>
      </c>
      <c r="V40" s="28">
        <f t="shared" si="1"/>
        <v>0</v>
      </c>
      <c r="W40" s="9"/>
    </row>
    <row r="41" spans="1:23">
      <c r="A41" s="10" t="s">
        <v>40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51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7">
        <f t="shared" si="0"/>
        <v>0</v>
      </c>
      <c r="V41" s="28">
        <f t="shared" si="1"/>
        <v>0</v>
      </c>
      <c r="W41" s="9"/>
    </row>
    <row r="42" spans="1:23">
      <c r="A42" s="10" t="s">
        <v>41</v>
      </c>
      <c r="B42" s="13">
        <v>2993529</v>
      </c>
      <c r="C42" s="13">
        <v>0</v>
      </c>
      <c r="D42" s="13">
        <v>25000</v>
      </c>
      <c r="E42" s="13">
        <v>12151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51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27">
        <f t="shared" si="0"/>
        <v>3030680</v>
      </c>
      <c r="V42" s="28">
        <f t="shared" si="1"/>
        <v>5.385832194757896E-2</v>
      </c>
      <c r="W42" s="9"/>
    </row>
    <row r="43" spans="1:23">
      <c r="A43" s="10" t="s">
        <v>42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51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27">
        <f t="shared" si="0"/>
        <v>0</v>
      </c>
      <c r="V43" s="28">
        <f t="shared" si="1"/>
        <v>0</v>
      </c>
      <c r="W43" s="9"/>
    </row>
    <row r="44" spans="1:23">
      <c r="A44" s="10" t="s">
        <v>43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51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27">
        <f t="shared" si="0"/>
        <v>0</v>
      </c>
      <c r="V44" s="28">
        <f t="shared" si="1"/>
        <v>0</v>
      </c>
      <c r="W44" s="9"/>
    </row>
    <row r="45" spans="1:23">
      <c r="A45" s="10" t="s">
        <v>44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51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27">
        <f t="shared" si="0"/>
        <v>0</v>
      </c>
      <c r="V45" s="28">
        <f t="shared" si="1"/>
        <v>0</v>
      </c>
      <c r="W45" s="9"/>
    </row>
    <row r="46" spans="1:23">
      <c r="A46" s="10" t="s">
        <v>45</v>
      </c>
      <c r="B46" s="13">
        <v>42262</v>
      </c>
      <c r="C46" s="13">
        <v>387292</v>
      </c>
      <c r="D46" s="13">
        <v>244145</v>
      </c>
      <c r="E46" s="13">
        <v>0</v>
      </c>
      <c r="F46" s="13">
        <v>33403</v>
      </c>
      <c r="G46" s="13">
        <v>19164</v>
      </c>
      <c r="H46" s="13">
        <v>7715</v>
      </c>
      <c r="I46" s="13">
        <v>1267</v>
      </c>
      <c r="J46" s="13">
        <v>30651</v>
      </c>
      <c r="K46" s="13">
        <v>0</v>
      </c>
      <c r="L46" s="51">
        <v>0</v>
      </c>
      <c r="M46" s="13">
        <v>0</v>
      </c>
      <c r="N46" s="13">
        <v>173044</v>
      </c>
      <c r="O46" s="13">
        <v>135458</v>
      </c>
      <c r="P46" s="13">
        <v>180000</v>
      </c>
      <c r="Q46" s="13">
        <v>0</v>
      </c>
      <c r="R46" s="13">
        <v>-172303</v>
      </c>
      <c r="S46" s="13">
        <v>172304</v>
      </c>
      <c r="T46" s="13">
        <v>0</v>
      </c>
      <c r="U46" s="27">
        <f t="shared" si="0"/>
        <v>1254402</v>
      </c>
      <c r="V46" s="28">
        <f t="shared" si="1"/>
        <v>2.2292022505736978E-2</v>
      </c>
      <c r="W46" s="9"/>
    </row>
    <row r="47" spans="1:23">
      <c r="A47" s="10" t="s">
        <v>46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107270</v>
      </c>
      <c r="J47" s="13">
        <v>35533</v>
      </c>
      <c r="K47" s="13">
        <v>44708</v>
      </c>
      <c r="L47" s="51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1707182</v>
      </c>
      <c r="U47" s="27">
        <f t="shared" si="0"/>
        <v>1894693</v>
      </c>
      <c r="V47" s="28">
        <f t="shared" si="1"/>
        <v>3.3670656613639258E-2</v>
      </c>
      <c r="W47" s="9"/>
    </row>
    <row r="48" spans="1:23">
      <c r="A48" s="10" t="s">
        <v>47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51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4450</v>
      </c>
      <c r="T48" s="13">
        <v>0</v>
      </c>
      <c r="U48" s="27">
        <f t="shared" si="0"/>
        <v>4450</v>
      </c>
      <c r="V48" s="28">
        <f t="shared" si="1"/>
        <v>7.9081108090173297E-5</v>
      </c>
      <c r="W48" s="9"/>
    </row>
    <row r="49" spans="1:23">
      <c r="A49" s="10" t="s">
        <v>48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603050</v>
      </c>
      <c r="H49" s="13">
        <v>1265484</v>
      </c>
      <c r="I49" s="13">
        <v>73707</v>
      </c>
      <c r="J49" s="13">
        <v>318760</v>
      </c>
      <c r="K49" s="13">
        <v>-3695</v>
      </c>
      <c r="L49" s="51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7">
        <f t="shared" si="0"/>
        <v>2257306</v>
      </c>
      <c r="V49" s="28">
        <f t="shared" si="1"/>
        <v>4.0114665118785781E-2</v>
      </c>
      <c r="W49" s="9"/>
    </row>
    <row r="50" spans="1:23">
      <c r="A50" s="10" t="s">
        <v>49</v>
      </c>
      <c r="B50" s="13">
        <v>0</v>
      </c>
      <c r="C50" s="13">
        <v>0</v>
      </c>
      <c r="D50" s="13">
        <v>2767450</v>
      </c>
      <c r="E50" s="13">
        <v>4237485</v>
      </c>
      <c r="F50" s="13">
        <v>1155027</v>
      </c>
      <c r="G50" s="13">
        <v>500052</v>
      </c>
      <c r="H50" s="13">
        <v>537174</v>
      </c>
      <c r="I50" s="13">
        <v>1499776</v>
      </c>
      <c r="J50" s="13">
        <v>0</v>
      </c>
      <c r="K50" s="13">
        <v>68840</v>
      </c>
      <c r="L50" s="51">
        <v>569346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27">
        <f t="shared" si="0"/>
        <v>11335150</v>
      </c>
      <c r="V50" s="28">
        <f t="shared" si="1"/>
        <v>0.20143735334119725</v>
      </c>
      <c r="W50" s="9"/>
    </row>
    <row r="51" spans="1:23">
      <c r="A51" s="10" t="s">
        <v>50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51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27">
        <f t="shared" si="0"/>
        <v>0</v>
      </c>
      <c r="V51" s="28">
        <f t="shared" si="1"/>
        <v>0</v>
      </c>
      <c r="W51" s="9"/>
    </row>
    <row r="52" spans="1:23">
      <c r="A52" s="10" t="s">
        <v>51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51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27">
        <f t="shared" si="0"/>
        <v>0</v>
      </c>
      <c r="V52" s="28">
        <f t="shared" si="1"/>
        <v>0</v>
      </c>
      <c r="W52" s="9"/>
    </row>
    <row r="53" spans="1:23">
      <c r="A53" s="10" t="s">
        <v>52</v>
      </c>
      <c r="B53" s="13">
        <v>0</v>
      </c>
      <c r="C53" s="13">
        <v>0</v>
      </c>
      <c r="D53" s="13">
        <v>0</v>
      </c>
      <c r="E53" s="13">
        <v>250000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51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27">
        <f t="shared" si="0"/>
        <v>250000</v>
      </c>
      <c r="V53" s="28">
        <f t="shared" si="1"/>
        <v>4.4427588814704095E-3</v>
      </c>
      <c r="W53" s="9"/>
    </row>
    <row r="54" spans="1:23">
      <c r="A54" s="10" t="s">
        <v>53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51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27">
        <f t="shared" si="0"/>
        <v>0</v>
      </c>
      <c r="V54" s="28">
        <f t="shared" si="1"/>
        <v>0</v>
      </c>
      <c r="W54" s="9"/>
    </row>
    <row r="55" spans="1:23">
      <c r="A55" s="10" t="s">
        <v>54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51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27">
        <f t="shared" si="0"/>
        <v>0</v>
      </c>
      <c r="V55" s="28">
        <f t="shared" si="1"/>
        <v>0</v>
      </c>
      <c r="W55" s="9"/>
    </row>
    <row r="56" spans="1:23">
      <c r="A56" s="10" t="s">
        <v>55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4080327</v>
      </c>
      <c r="L56" s="51">
        <v>332657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27">
        <f t="shared" si="0"/>
        <v>4412984</v>
      </c>
      <c r="V56" s="28">
        <f t="shared" si="1"/>
        <v>7.842329543914725E-2</v>
      </c>
      <c r="W56" s="9"/>
    </row>
    <row r="57" spans="1:23">
      <c r="A57" s="10" t="s">
        <v>56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51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27">
        <f t="shared" si="0"/>
        <v>0</v>
      </c>
      <c r="V57" s="28">
        <f t="shared" si="1"/>
        <v>0</v>
      </c>
      <c r="W57" s="9"/>
    </row>
    <row r="58" spans="1:23">
      <c r="A58" s="10" t="s">
        <v>57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51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27">
        <f t="shared" si="0"/>
        <v>0</v>
      </c>
      <c r="V58" s="28">
        <f t="shared" si="1"/>
        <v>0</v>
      </c>
      <c r="W58" s="9"/>
    </row>
    <row r="59" spans="1:23">
      <c r="A59" s="10" t="s">
        <v>58</v>
      </c>
      <c r="B59" s="13">
        <v>0</v>
      </c>
      <c r="C59" s="13">
        <v>0</v>
      </c>
      <c r="D59" s="13">
        <v>0</v>
      </c>
      <c r="E59" s="13">
        <v>347593</v>
      </c>
      <c r="F59" s="13">
        <v>3228444</v>
      </c>
      <c r="G59" s="13">
        <v>17525</v>
      </c>
      <c r="H59" s="13">
        <v>0</v>
      </c>
      <c r="I59" s="13">
        <v>349033</v>
      </c>
      <c r="J59" s="13">
        <v>480224</v>
      </c>
      <c r="K59" s="13">
        <v>252459</v>
      </c>
      <c r="L59" s="51">
        <v>4861</v>
      </c>
      <c r="M59" s="13">
        <v>0</v>
      </c>
      <c r="N59" s="13">
        <v>5000</v>
      </c>
      <c r="O59" s="13">
        <v>54575</v>
      </c>
      <c r="P59" s="13">
        <v>677565</v>
      </c>
      <c r="Q59" s="13">
        <v>12860</v>
      </c>
      <c r="R59" s="13">
        <v>0</v>
      </c>
      <c r="S59" s="13">
        <v>0</v>
      </c>
      <c r="T59" s="13">
        <v>20500</v>
      </c>
      <c r="U59" s="27">
        <f t="shared" si="0"/>
        <v>5450639</v>
      </c>
      <c r="V59" s="28">
        <f t="shared" si="1"/>
        <v>9.6863499307755965E-2</v>
      </c>
      <c r="W59" s="9"/>
    </row>
    <row r="60" spans="1:23">
      <c r="A60" s="10" t="s">
        <v>59</v>
      </c>
      <c r="B60" s="13">
        <v>3050958</v>
      </c>
      <c r="C60" s="13">
        <v>-350948</v>
      </c>
      <c r="D60" s="13">
        <v>1613375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485000</v>
      </c>
      <c r="K60" s="13">
        <v>0</v>
      </c>
      <c r="L60" s="51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27">
        <f t="shared" si="0"/>
        <v>4798385</v>
      </c>
      <c r="V60" s="28">
        <f t="shared" si="1"/>
        <v>8.5272270301857564E-2</v>
      </c>
      <c r="W60" s="9"/>
    </row>
    <row r="61" spans="1:23">
      <c r="A61" s="10" t="s">
        <v>60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51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27">
        <f t="shared" si="0"/>
        <v>0</v>
      </c>
      <c r="V61" s="28">
        <f t="shared" si="1"/>
        <v>0</v>
      </c>
      <c r="W61" s="9"/>
    </row>
    <row r="62" spans="1:23">
      <c r="A62" s="10" t="s">
        <v>61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51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27">
        <f t="shared" si="0"/>
        <v>0</v>
      </c>
      <c r="V62" s="28">
        <f t="shared" si="1"/>
        <v>0</v>
      </c>
      <c r="W62" s="9"/>
    </row>
    <row r="63" spans="1:23">
      <c r="A63" s="10" t="s">
        <v>62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51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27">
        <f t="shared" si="0"/>
        <v>0</v>
      </c>
      <c r="V63" s="28">
        <f t="shared" si="1"/>
        <v>0</v>
      </c>
      <c r="W63" s="9"/>
    </row>
    <row r="64" spans="1:23">
      <c r="A64" s="10" t="s">
        <v>63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51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7">
        <f t="shared" si="0"/>
        <v>0</v>
      </c>
      <c r="V64" s="28">
        <f t="shared" si="1"/>
        <v>0</v>
      </c>
      <c r="W64" s="9"/>
    </row>
    <row r="65" spans="1:126">
      <c r="A65" s="10" t="s">
        <v>64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51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7">
        <f t="shared" si="0"/>
        <v>0</v>
      </c>
      <c r="V65" s="28">
        <f t="shared" si="1"/>
        <v>0</v>
      </c>
      <c r="W65" s="9"/>
    </row>
    <row r="66" spans="1:126">
      <c r="A66" s="10" t="s">
        <v>65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51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27">
        <f t="shared" si="0"/>
        <v>0</v>
      </c>
      <c r="V66" s="28">
        <f t="shared" si="1"/>
        <v>0</v>
      </c>
      <c r="W66" s="9"/>
    </row>
    <row r="67" spans="1:126">
      <c r="A67" s="10" t="s">
        <v>66</v>
      </c>
      <c r="B67" s="13">
        <v>0</v>
      </c>
      <c r="C67" s="13">
        <v>0</v>
      </c>
      <c r="D67" s="13">
        <v>55261</v>
      </c>
      <c r="E67" s="13">
        <v>314176</v>
      </c>
      <c r="F67" s="13">
        <v>82150</v>
      </c>
      <c r="G67" s="13">
        <v>25477</v>
      </c>
      <c r="H67" s="13">
        <v>0</v>
      </c>
      <c r="I67" s="13">
        <v>0</v>
      </c>
      <c r="J67" s="13">
        <v>40917</v>
      </c>
      <c r="K67" s="13">
        <v>704583</v>
      </c>
      <c r="L67" s="51">
        <v>0</v>
      </c>
      <c r="M67" s="13">
        <v>75564</v>
      </c>
      <c r="N67" s="13">
        <v>333722</v>
      </c>
      <c r="O67" s="13">
        <v>373479</v>
      </c>
      <c r="P67" s="13">
        <v>146425</v>
      </c>
      <c r="Q67" s="13">
        <v>0</v>
      </c>
      <c r="R67" s="13">
        <v>0</v>
      </c>
      <c r="S67" s="13">
        <v>140953</v>
      </c>
      <c r="T67" s="13">
        <v>11084656</v>
      </c>
      <c r="U67" s="27">
        <f t="shared" si="0"/>
        <v>13377363</v>
      </c>
      <c r="V67" s="28">
        <f t="shared" si="1"/>
        <v>0.23772959311561456</v>
      </c>
      <c r="W67" s="9"/>
    </row>
    <row r="68" spans="1:126">
      <c r="A68" s="10" t="s">
        <v>67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51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7">
        <f t="shared" si="0"/>
        <v>0</v>
      </c>
      <c r="V68" s="28">
        <f t="shared" si="1"/>
        <v>0</v>
      </c>
      <c r="W68" s="9"/>
    </row>
    <row r="69" spans="1:126" ht="15.75" thickBot="1">
      <c r="A69" s="10" t="s">
        <v>68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51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7">
        <f t="shared" si="0"/>
        <v>0</v>
      </c>
      <c r="V69" s="28">
        <f t="shared" si="1"/>
        <v>0</v>
      </c>
      <c r="W69" s="9"/>
    </row>
    <row r="70" spans="1:126" ht="15.75">
      <c r="A70" s="16" t="s">
        <v>491</v>
      </c>
      <c r="B70" s="39">
        <f>SUM(B4:B69)</f>
        <v>6867060</v>
      </c>
      <c r="C70" s="39">
        <f t="shared" ref="C70:M70" si="2">SUM(C4:C69)</f>
        <v>657223</v>
      </c>
      <c r="D70" s="39">
        <f t="shared" si="2"/>
        <v>4989959</v>
      </c>
      <c r="E70" s="39">
        <f t="shared" si="2"/>
        <v>5586539</v>
      </c>
      <c r="F70" s="39">
        <f t="shared" si="2"/>
        <v>5691612</v>
      </c>
      <c r="G70" s="39">
        <f t="shared" si="2"/>
        <v>1146097</v>
      </c>
      <c r="H70" s="39">
        <f t="shared" si="2"/>
        <v>1810373</v>
      </c>
      <c r="I70" s="39">
        <f t="shared" si="2"/>
        <v>2031053</v>
      </c>
      <c r="J70" s="39">
        <f t="shared" si="2"/>
        <v>2606153</v>
      </c>
      <c r="K70" s="39">
        <f>SUM(K4:K69)</f>
        <v>5647057</v>
      </c>
      <c r="L70" s="52">
        <f>SUM(L4:L69)</f>
        <v>969757</v>
      </c>
      <c r="M70" s="39">
        <f t="shared" si="2"/>
        <v>75564</v>
      </c>
      <c r="N70" s="39">
        <f t="shared" ref="N70:T70" si="3">SUM(N4:N69)</f>
        <v>511766</v>
      </c>
      <c r="O70" s="39">
        <f t="shared" si="3"/>
        <v>574713</v>
      </c>
      <c r="P70" s="39">
        <f t="shared" si="3"/>
        <v>2281151</v>
      </c>
      <c r="Q70" s="39">
        <f t="shared" si="3"/>
        <v>643661</v>
      </c>
      <c r="R70" s="39">
        <f t="shared" si="3"/>
        <v>-156968</v>
      </c>
      <c r="S70" s="39">
        <f t="shared" ref="S70" si="4">SUM(S4:S69)</f>
        <v>317707</v>
      </c>
      <c r="T70" s="39">
        <f t="shared" si="3"/>
        <v>14020864</v>
      </c>
      <c r="U70" s="17">
        <f>SUM(B70:T70)</f>
        <v>56271341</v>
      </c>
      <c r="V70" s="29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41" t="s">
        <v>1</v>
      </c>
      <c r="B71" s="42" t="s">
        <v>2</v>
      </c>
      <c r="C71" s="43">
        <f>(C70-B70)/B70</f>
        <v>-0.90429339484437299</v>
      </c>
      <c r="D71" s="43">
        <f t="shared" ref="D71:J71" si="5">(D70-C70)/C70</f>
        <v>6.5924899159037347</v>
      </c>
      <c r="E71" s="43">
        <f t="shared" si="5"/>
        <v>0.11955609254504897</v>
      </c>
      <c r="F71" s="43">
        <f t="shared" si="5"/>
        <v>1.8808246035694014E-2</v>
      </c>
      <c r="G71" s="43">
        <f t="shared" si="5"/>
        <v>-0.7986340249475895</v>
      </c>
      <c r="H71" s="43">
        <f t="shared" si="5"/>
        <v>0.57959841095474463</v>
      </c>
      <c r="I71" s="43">
        <f t="shared" si="5"/>
        <v>0.12189753161365088</v>
      </c>
      <c r="J71" s="43">
        <f t="shared" si="5"/>
        <v>0.28315361539063727</v>
      </c>
      <c r="K71" s="43">
        <f t="shared" ref="K71:P71" si="6">(K70-J70)/J70</f>
        <v>1.1668171438898638</v>
      </c>
      <c r="L71" s="53">
        <f t="shared" si="6"/>
        <v>-0.82827214246287939</v>
      </c>
      <c r="M71" s="43">
        <f t="shared" si="6"/>
        <v>-0.92207944876912462</v>
      </c>
      <c r="N71" s="43">
        <f t="shared" si="6"/>
        <v>5.7726165899105393</v>
      </c>
      <c r="O71" s="43">
        <f t="shared" si="6"/>
        <v>0.12299957402406568</v>
      </c>
      <c r="P71" s="43">
        <f t="shared" si="6"/>
        <v>2.9692002790958272</v>
      </c>
      <c r="Q71" s="43">
        <f>(Q70-P70)/P70</f>
        <v>-0.71783498768823284</v>
      </c>
      <c r="R71" s="43">
        <f t="shared" ref="R71:T71" si="7">(R70-Q70)/Q70</f>
        <v>-1.2438675016817859</v>
      </c>
      <c r="S71" s="43">
        <f t="shared" si="7"/>
        <v>-3.0240240048927172</v>
      </c>
      <c r="T71" s="43">
        <f t="shared" si="7"/>
        <v>43.131429272883508</v>
      </c>
      <c r="U71" s="43"/>
      <c r="V71" s="44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8" t="s">
        <v>490</v>
      </c>
      <c r="B72" s="45">
        <f>COUNTIF(B4:B69,"&gt;0")</f>
        <v>5</v>
      </c>
      <c r="C72" s="45">
        <f t="shared" ref="C72:M72" si="8">COUNTIF(C4:C69,"&gt;0")</f>
        <v>3</v>
      </c>
      <c r="D72" s="45">
        <f t="shared" si="8"/>
        <v>7</v>
      </c>
      <c r="E72" s="45">
        <f t="shared" si="8"/>
        <v>8</v>
      </c>
      <c r="F72" s="45">
        <f t="shared" si="8"/>
        <v>6</v>
      </c>
      <c r="G72" s="45">
        <f t="shared" si="8"/>
        <v>5</v>
      </c>
      <c r="H72" s="45">
        <f t="shared" si="8"/>
        <v>3</v>
      </c>
      <c r="I72" s="45">
        <f t="shared" si="8"/>
        <v>5</v>
      </c>
      <c r="J72" s="45">
        <f t="shared" si="8"/>
        <v>7</v>
      </c>
      <c r="K72" s="45">
        <f>COUNTIF(K4:K69,"&gt;0")</f>
        <v>7</v>
      </c>
      <c r="L72" s="54">
        <f>COUNTIF(L4:L69,"&gt;0")</f>
        <v>4</v>
      </c>
      <c r="M72" s="45">
        <f t="shared" si="8"/>
        <v>1</v>
      </c>
      <c r="N72" s="45">
        <f t="shared" ref="N72:T72" si="9">COUNTIF(N4:N69,"&gt;0")</f>
        <v>3</v>
      </c>
      <c r="O72" s="45">
        <f t="shared" si="9"/>
        <v>4</v>
      </c>
      <c r="P72" s="45">
        <f t="shared" si="9"/>
        <v>7</v>
      </c>
      <c r="Q72" s="45">
        <f t="shared" si="9"/>
        <v>4</v>
      </c>
      <c r="R72" s="45">
        <v>3</v>
      </c>
      <c r="S72" s="45">
        <f t="shared" ref="S72" si="10">COUNTIF(S4:S69,"&gt;0")</f>
        <v>3</v>
      </c>
      <c r="T72" s="45">
        <f t="shared" si="9"/>
        <v>6</v>
      </c>
      <c r="U72" s="19"/>
      <c r="V72" s="40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.75" customHeight="1" thickBot="1">
      <c r="A74" s="57" t="s">
        <v>0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9"/>
    </row>
  </sheetData>
  <mergeCells count="3">
    <mergeCell ref="A74:V74"/>
    <mergeCell ref="A1:V1"/>
    <mergeCell ref="A2:V2"/>
  </mergeCells>
  <printOptions horizontalCentered="1"/>
  <pageMargins left="0.5" right="0.5" top="0.5" bottom="0.5" header="0.3" footer="0.3"/>
  <pageSetup paperSize="5" scale="59" fitToHeight="0" orientation="landscape" r:id="rId1"/>
  <headerFooter>
    <oddFooter>&amp;LOffice of Economic and Demographic Research&amp;CLast Updated: November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2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77734375" style="3" customWidth="1"/>
    <col min="2" max="2" width="12.77734375" style="3" customWidth="1"/>
    <col min="3" max="21" width="10.6640625" style="4" customWidth="1"/>
    <col min="22" max="22" width="11.7773437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66" t="s">
        <v>498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7"/>
      <c r="Y1"/>
    </row>
    <row r="2" spans="1:141" ht="24" thickBot="1">
      <c r="A2" s="63" t="s">
        <v>526</v>
      </c>
      <c r="B2" s="69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5"/>
      <c r="X2" s="7"/>
      <c r="Y2"/>
    </row>
    <row r="3" spans="1:141" ht="42" customHeight="1" thickBot="1">
      <c r="A3" s="20" t="s">
        <v>71</v>
      </c>
      <c r="B3" s="33" t="s">
        <v>72</v>
      </c>
      <c r="C3" s="21" t="s">
        <v>480</v>
      </c>
      <c r="D3" s="22" t="s">
        <v>481</v>
      </c>
      <c r="E3" s="22" t="s">
        <v>482</v>
      </c>
      <c r="F3" s="22" t="s">
        <v>483</v>
      </c>
      <c r="G3" s="22" t="s">
        <v>484</v>
      </c>
      <c r="H3" s="22" t="s">
        <v>485</v>
      </c>
      <c r="I3" s="22" t="s">
        <v>486</v>
      </c>
      <c r="J3" s="22" t="s">
        <v>487</v>
      </c>
      <c r="K3" s="22" t="s">
        <v>488</v>
      </c>
      <c r="L3" s="21" t="s">
        <v>489</v>
      </c>
      <c r="M3" s="21" t="s">
        <v>511</v>
      </c>
      <c r="N3" s="21" t="s">
        <v>513</v>
      </c>
      <c r="O3" s="21" t="s">
        <v>515</v>
      </c>
      <c r="P3" s="21" t="s">
        <v>517</v>
      </c>
      <c r="Q3" s="21" t="s">
        <v>519</v>
      </c>
      <c r="R3" s="21" t="s">
        <v>521</v>
      </c>
      <c r="S3" s="21" t="s">
        <v>522</v>
      </c>
      <c r="T3" s="21" t="s">
        <v>524</v>
      </c>
      <c r="U3" s="21" t="s">
        <v>527</v>
      </c>
      <c r="V3" s="23" t="s">
        <v>523</v>
      </c>
      <c r="W3" s="24" t="s">
        <v>69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3</v>
      </c>
      <c r="B4" s="34" t="s">
        <v>3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27">
        <f>SUM(C4:U4)</f>
        <v>0</v>
      </c>
      <c r="W4" s="28">
        <f t="shared" ref="W4:W35" si="0">(V4/V$417)</f>
        <v>0</v>
      </c>
      <c r="X4" s="9"/>
    </row>
    <row r="5" spans="1:141">
      <c r="A5" s="10" t="s">
        <v>73</v>
      </c>
      <c r="B5" s="34" t="s">
        <v>32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1094238</v>
      </c>
      <c r="V5" s="27">
        <f>SUM(C5:U5)</f>
        <v>1094238</v>
      </c>
      <c r="W5" s="28">
        <f t="shared" si="0"/>
        <v>3.6848656716980247E-3</v>
      </c>
      <c r="X5" s="9"/>
    </row>
    <row r="6" spans="1:141">
      <c r="A6" s="10" t="s">
        <v>74</v>
      </c>
      <c r="B6" s="34" t="s">
        <v>60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21560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27">
        <f t="shared" ref="V6:V69" si="1">SUM(C6:U6)</f>
        <v>21560</v>
      </c>
      <c r="W6" s="28">
        <f t="shared" si="0"/>
        <v>7.2603678433585212E-5</v>
      </c>
      <c r="X6" s="9"/>
    </row>
    <row r="7" spans="1:141">
      <c r="A7" s="10" t="s">
        <v>75</v>
      </c>
      <c r="B7" s="34" t="s">
        <v>9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27">
        <f t="shared" si="1"/>
        <v>0</v>
      </c>
      <c r="W7" s="28">
        <f t="shared" si="0"/>
        <v>0</v>
      </c>
      <c r="X7" s="9"/>
    </row>
    <row r="8" spans="1:141">
      <c r="A8" s="10" t="s">
        <v>76</v>
      </c>
      <c r="B8" s="34" t="s">
        <v>41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7">
        <f t="shared" si="1"/>
        <v>0</v>
      </c>
      <c r="W8" s="28">
        <f t="shared" si="0"/>
        <v>0</v>
      </c>
      <c r="X8" s="9"/>
    </row>
    <row r="9" spans="1:141">
      <c r="A9" s="10" t="s">
        <v>77</v>
      </c>
      <c r="B9" s="34" t="s">
        <v>19</v>
      </c>
      <c r="C9" s="13">
        <v>0</v>
      </c>
      <c r="D9" s="13">
        <v>260229</v>
      </c>
      <c r="E9" s="13">
        <v>44250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5000</v>
      </c>
      <c r="R9" s="13">
        <v>0</v>
      </c>
      <c r="S9" s="13">
        <v>0</v>
      </c>
      <c r="T9" s="13">
        <v>0</v>
      </c>
      <c r="U9" s="13">
        <v>262191</v>
      </c>
      <c r="V9" s="27">
        <f t="shared" si="1"/>
        <v>571670</v>
      </c>
      <c r="W9" s="28">
        <f t="shared" si="0"/>
        <v>1.9251087592823588E-3</v>
      </c>
      <c r="X9" s="9"/>
    </row>
    <row r="10" spans="1:141">
      <c r="A10" s="10" t="s">
        <v>78</v>
      </c>
      <c r="B10" s="34" t="s">
        <v>49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27">
        <f t="shared" si="1"/>
        <v>0</v>
      </c>
      <c r="W10" s="28">
        <f t="shared" si="0"/>
        <v>0</v>
      </c>
      <c r="X10" s="9"/>
    </row>
    <row r="11" spans="1:141">
      <c r="A11" s="10" t="s">
        <v>79</v>
      </c>
      <c r="B11" s="34" t="s">
        <v>15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27">
        <f t="shared" si="1"/>
        <v>0</v>
      </c>
      <c r="W11" s="28">
        <f t="shared" si="0"/>
        <v>0</v>
      </c>
      <c r="X11" s="9"/>
    </row>
    <row r="12" spans="1:141">
      <c r="A12" s="10" t="s">
        <v>80</v>
      </c>
      <c r="B12" s="34" t="s">
        <v>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27">
        <f t="shared" si="1"/>
        <v>0</v>
      </c>
      <c r="W12" s="28">
        <f t="shared" si="0"/>
        <v>0</v>
      </c>
      <c r="X12" s="9"/>
    </row>
    <row r="13" spans="1:141">
      <c r="A13" s="10" t="s">
        <v>81</v>
      </c>
      <c r="B13" s="34" t="s">
        <v>35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27">
        <f t="shared" si="1"/>
        <v>0</v>
      </c>
      <c r="W13" s="28">
        <f t="shared" si="0"/>
        <v>0</v>
      </c>
      <c r="X13" s="9"/>
    </row>
    <row r="14" spans="1:141">
      <c r="A14" s="10" t="s">
        <v>82</v>
      </c>
      <c r="B14" s="34" t="s">
        <v>475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41025</v>
      </c>
      <c r="U14" s="13">
        <v>20988</v>
      </c>
      <c r="V14" s="27">
        <f t="shared" si="1"/>
        <v>62013</v>
      </c>
      <c r="W14" s="28">
        <f t="shared" si="0"/>
        <v>2.0882986598802966E-4</v>
      </c>
      <c r="X14" s="9"/>
    </row>
    <row r="15" spans="1:141">
      <c r="A15" s="10" t="s">
        <v>83</v>
      </c>
      <c r="B15" s="34" t="s">
        <v>51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27">
        <f t="shared" si="1"/>
        <v>0</v>
      </c>
      <c r="W15" s="28">
        <f t="shared" si="0"/>
        <v>0</v>
      </c>
      <c r="X15" s="9"/>
    </row>
    <row r="16" spans="1:141">
      <c r="A16" s="10" t="s">
        <v>84</v>
      </c>
      <c r="B16" s="34" t="s">
        <v>54</v>
      </c>
      <c r="C16" s="13">
        <v>0</v>
      </c>
      <c r="D16" s="13">
        <v>0</v>
      </c>
      <c r="E16" s="13">
        <v>0</v>
      </c>
      <c r="F16" s="13">
        <v>0</v>
      </c>
      <c r="G16" s="13">
        <v>25000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27">
        <f t="shared" si="1"/>
        <v>25000</v>
      </c>
      <c r="W16" s="28">
        <f t="shared" si="0"/>
        <v>8.4187938814454086E-5</v>
      </c>
      <c r="X16" s="9"/>
    </row>
    <row r="17" spans="1:24">
      <c r="A17" s="10" t="s">
        <v>85</v>
      </c>
      <c r="B17" s="34" t="s">
        <v>44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27">
        <f t="shared" si="1"/>
        <v>0</v>
      </c>
      <c r="W17" s="28">
        <f t="shared" si="0"/>
        <v>0</v>
      </c>
      <c r="X17" s="9"/>
    </row>
    <row r="18" spans="1:24">
      <c r="A18" s="10" t="s">
        <v>86</v>
      </c>
      <c r="B18" s="34" t="s">
        <v>28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186170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528089</v>
      </c>
      <c r="U18" s="13">
        <v>486686</v>
      </c>
      <c r="V18" s="27">
        <f t="shared" si="1"/>
        <v>1200945</v>
      </c>
      <c r="W18" s="28">
        <f t="shared" si="0"/>
        <v>4.0442033671809824E-3</v>
      </c>
      <c r="X18" s="9"/>
    </row>
    <row r="19" spans="1:24">
      <c r="A19" s="10" t="s">
        <v>87</v>
      </c>
      <c r="B19" s="34" t="s">
        <v>44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27">
        <f t="shared" si="1"/>
        <v>0</v>
      </c>
      <c r="W19" s="28">
        <f t="shared" si="0"/>
        <v>0</v>
      </c>
      <c r="X19" s="9"/>
    </row>
    <row r="20" spans="1:24">
      <c r="A20" s="10" t="s">
        <v>88</v>
      </c>
      <c r="B20" s="34" t="s">
        <v>475</v>
      </c>
      <c r="C20" s="13">
        <v>98083</v>
      </c>
      <c r="D20" s="13">
        <v>51046</v>
      </c>
      <c r="E20" s="13">
        <v>0</v>
      </c>
      <c r="F20" s="13">
        <v>0</v>
      </c>
      <c r="G20" s="13">
        <v>590627</v>
      </c>
      <c r="H20" s="13">
        <v>7323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535987</v>
      </c>
      <c r="P20" s="13">
        <v>175624</v>
      </c>
      <c r="Q20" s="13">
        <v>0</v>
      </c>
      <c r="R20" s="13">
        <v>10000</v>
      </c>
      <c r="S20" s="13">
        <v>404991</v>
      </c>
      <c r="T20" s="13">
        <v>235009</v>
      </c>
      <c r="U20" s="13">
        <v>0</v>
      </c>
      <c r="V20" s="27">
        <f t="shared" si="1"/>
        <v>2108690</v>
      </c>
      <c r="W20" s="28">
        <f t="shared" si="0"/>
        <v>7.101050587946048E-3</v>
      </c>
      <c r="X20" s="9"/>
    </row>
    <row r="21" spans="1:24">
      <c r="A21" s="10" t="s">
        <v>89</v>
      </c>
      <c r="B21" s="34" t="s">
        <v>54</v>
      </c>
      <c r="C21" s="13">
        <v>0</v>
      </c>
      <c r="D21" s="13">
        <v>0</v>
      </c>
      <c r="E21" s="13">
        <v>0</v>
      </c>
      <c r="F21" s="13">
        <v>0</v>
      </c>
      <c r="G21" s="13">
        <v>23421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15346</v>
      </c>
      <c r="P21" s="13">
        <v>0</v>
      </c>
      <c r="Q21" s="13">
        <v>525954</v>
      </c>
      <c r="R21" s="13">
        <v>132734</v>
      </c>
      <c r="S21" s="13">
        <v>400001</v>
      </c>
      <c r="T21" s="13">
        <v>2845959</v>
      </c>
      <c r="U21" s="13">
        <v>5364952</v>
      </c>
      <c r="V21" s="27">
        <f t="shared" si="1"/>
        <v>9308367</v>
      </c>
      <c r="W21" s="28">
        <f t="shared" si="0"/>
        <v>3.1346089258339344E-2</v>
      </c>
      <c r="X21" s="9"/>
    </row>
    <row r="22" spans="1:24">
      <c r="A22" s="10" t="s">
        <v>90</v>
      </c>
      <c r="B22" s="34" t="s">
        <v>32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7">
        <f t="shared" si="1"/>
        <v>0</v>
      </c>
      <c r="W22" s="28">
        <f t="shared" si="0"/>
        <v>0</v>
      </c>
      <c r="X22" s="9"/>
    </row>
    <row r="23" spans="1:24">
      <c r="A23" s="10" t="s">
        <v>91</v>
      </c>
      <c r="B23" s="34" t="s">
        <v>44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27">
        <f t="shared" si="1"/>
        <v>0</v>
      </c>
      <c r="W23" s="28">
        <f t="shared" si="0"/>
        <v>0</v>
      </c>
      <c r="X23" s="9"/>
    </row>
    <row r="24" spans="1:24">
      <c r="A24" s="10" t="s">
        <v>92</v>
      </c>
      <c r="B24" s="34" t="s">
        <v>49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7">
        <f t="shared" si="1"/>
        <v>0</v>
      </c>
      <c r="W24" s="28">
        <f t="shared" si="0"/>
        <v>0</v>
      </c>
      <c r="X24" s="9"/>
    </row>
    <row r="25" spans="1:24">
      <c r="A25" s="10" t="s">
        <v>93</v>
      </c>
      <c r="B25" s="34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7">
        <f t="shared" si="1"/>
        <v>0</v>
      </c>
      <c r="W25" s="28">
        <f t="shared" si="0"/>
        <v>0</v>
      </c>
      <c r="X25" s="9"/>
    </row>
    <row r="26" spans="1:24">
      <c r="A26" s="10" t="s">
        <v>94</v>
      </c>
      <c r="B26" s="34" t="s">
        <v>51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27">
        <f t="shared" si="1"/>
        <v>0</v>
      </c>
      <c r="W26" s="28">
        <f t="shared" si="0"/>
        <v>0</v>
      </c>
      <c r="X26" s="9"/>
    </row>
    <row r="27" spans="1:24">
      <c r="A27" s="10" t="s">
        <v>95</v>
      </c>
      <c r="B27" s="34" t="s">
        <v>49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7">
        <f t="shared" si="1"/>
        <v>0</v>
      </c>
      <c r="W27" s="28">
        <f t="shared" si="0"/>
        <v>0</v>
      </c>
      <c r="X27" s="9"/>
    </row>
    <row r="28" spans="1:24">
      <c r="A28" s="10" t="s">
        <v>96</v>
      </c>
      <c r="B28" s="34" t="s">
        <v>53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27">
        <f t="shared" si="1"/>
        <v>0</v>
      </c>
      <c r="W28" s="28">
        <f t="shared" si="0"/>
        <v>0</v>
      </c>
      <c r="X28" s="9"/>
    </row>
    <row r="29" spans="1:24">
      <c r="A29" s="10" t="s">
        <v>97</v>
      </c>
      <c r="B29" s="34" t="s">
        <v>53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27">
        <f t="shared" si="1"/>
        <v>0</v>
      </c>
      <c r="W29" s="28">
        <f t="shared" si="0"/>
        <v>0</v>
      </c>
      <c r="X29" s="9"/>
    </row>
    <row r="30" spans="1:24">
      <c r="A30" s="10" t="s">
        <v>98</v>
      </c>
      <c r="B30" s="34" t="s">
        <v>53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7">
        <f t="shared" si="1"/>
        <v>0</v>
      </c>
      <c r="W30" s="28">
        <f t="shared" si="0"/>
        <v>0</v>
      </c>
      <c r="X30" s="9"/>
    </row>
    <row r="31" spans="1:24">
      <c r="A31" s="10" t="s">
        <v>99</v>
      </c>
      <c r="B31" s="34" t="s">
        <v>53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7">
        <f t="shared" si="1"/>
        <v>0</v>
      </c>
      <c r="W31" s="28">
        <f t="shared" si="0"/>
        <v>0</v>
      </c>
      <c r="X31" s="9"/>
    </row>
    <row r="32" spans="1:24">
      <c r="A32" s="10" t="s">
        <v>100</v>
      </c>
      <c r="B32" s="34" t="s">
        <v>42</v>
      </c>
      <c r="C32" s="13">
        <v>0</v>
      </c>
      <c r="D32" s="13">
        <v>0</v>
      </c>
      <c r="E32" s="13">
        <v>104011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27">
        <f t="shared" si="1"/>
        <v>104011</v>
      </c>
      <c r="W32" s="28">
        <f t="shared" si="0"/>
        <v>3.5025886816120736E-4</v>
      </c>
      <c r="X32" s="9"/>
    </row>
    <row r="33" spans="1:24">
      <c r="A33" s="10" t="s">
        <v>101</v>
      </c>
      <c r="B33" s="34" t="s">
        <v>18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7">
        <f t="shared" si="1"/>
        <v>0</v>
      </c>
      <c r="W33" s="28">
        <f t="shared" si="0"/>
        <v>0</v>
      </c>
      <c r="X33" s="9"/>
    </row>
    <row r="34" spans="1:24">
      <c r="A34" s="10" t="s">
        <v>102</v>
      </c>
      <c r="B34" s="34" t="s">
        <v>44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7">
        <f t="shared" si="1"/>
        <v>0</v>
      </c>
      <c r="W34" s="28">
        <f t="shared" si="0"/>
        <v>0</v>
      </c>
      <c r="X34" s="9"/>
    </row>
    <row r="35" spans="1:24">
      <c r="A35" s="10" t="s">
        <v>103</v>
      </c>
      <c r="B35" s="34" t="s">
        <v>9</v>
      </c>
      <c r="C35" s="13">
        <v>147849</v>
      </c>
      <c r="D35" s="13">
        <v>0</v>
      </c>
      <c r="E35" s="13">
        <v>0</v>
      </c>
      <c r="F35" s="13">
        <v>0</v>
      </c>
      <c r="G35" s="13">
        <v>0</v>
      </c>
      <c r="H35" s="13">
        <v>642687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5000</v>
      </c>
      <c r="R35" s="13">
        <v>0</v>
      </c>
      <c r="S35" s="13">
        <v>0</v>
      </c>
      <c r="T35" s="13">
        <v>0</v>
      </c>
      <c r="U35" s="13">
        <v>0</v>
      </c>
      <c r="V35" s="27">
        <f t="shared" si="1"/>
        <v>795536</v>
      </c>
      <c r="W35" s="28">
        <f t="shared" si="0"/>
        <v>2.6789814437078222E-3</v>
      </c>
      <c r="X35" s="9"/>
    </row>
    <row r="36" spans="1:24">
      <c r="A36" s="10" t="s">
        <v>104</v>
      </c>
      <c r="B36" s="34" t="s">
        <v>51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27">
        <f t="shared" si="1"/>
        <v>0</v>
      </c>
      <c r="W36" s="28">
        <f t="shared" ref="W36:W67" si="2">(V36/V$417)</f>
        <v>0</v>
      </c>
      <c r="X36" s="9"/>
    </row>
    <row r="37" spans="1:24">
      <c r="A37" s="10" t="s">
        <v>105</v>
      </c>
      <c r="B37" s="34" t="s">
        <v>30</v>
      </c>
      <c r="C37" s="13">
        <v>227828</v>
      </c>
      <c r="D37" s="13">
        <v>10000</v>
      </c>
      <c r="E37" s="13">
        <v>0</v>
      </c>
      <c r="F37" s="13">
        <v>0</v>
      </c>
      <c r="G37" s="13">
        <v>0</v>
      </c>
      <c r="H37" s="13">
        <v>56</v>
      </c>
      <c r="I37" s="13">
        <v>0</v>
      </c>
      <c r="J37" s="13">
        <v>0</v>
      </c>
      <c r="K37" s="13">
        <v>1608467</v>
      </c>
      <c r="L37" s="13">
        <v>248033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27">
        <f t="shared" si="1"/>
        <v>2094384</v>
      </c>
      <c r="W37" s="28">
        <f t="shared" si="2"/>
        <v>7.0528748818388647E-3</v>
      </c>
      <c r="X37" s="9"/>
    </row>
    <row r="38" spans="1:24">
      <c r="A38" s="10" t="s">
        <v>106</v>
      </c>
      <c r="B38" s="34" t="s">
        <v>36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27">
        <f t="shared" si="1"/>
        <v>0</v>
      </c>
      <c r="W38" s="28">
        <f t="shared" si="2"/>
        <v>0</v>
      </c>
      <c r="X38" s="9"/>
    </row>
    <row r="39" spans="1:24">
      <c r="A39" s="10" t="s">
        <v>107</v>
      </c>
      <c r="B39" s="34" t="s">
        <v>25</v>
      </c>
      <c r="C39" s="13">
        <v>0</v>
      </c>
      <c r="D39" s="13">
        <v>0</v>
      </c>
      <c r="E39" s="13">
        <v>1599968</v>
      </c>
      <c r="F39" s="13">
        <v>433050</v>
      </c>
      <c r="G39" s="13">
        <v>207110</v>
      </c>
      <c r="H39" s="13">
        <v>0</v>
      </c>
      <c r="I39" s="13">
        <v>0</v>
      </c>
      <c r="J39" s="13">
        <v>631279</v>
      </c>
      <c r="K39" s="13">
        <v>76139</v>
      </c>
      <c r="L39" s="13">
        <v>0</v>
      </c>
      <c r="M39" s="13">
        <v>0</v>
      </c>
      <c r="N39" s="13">
        <v>719210</v>
      </c>
      <c r="O39" s="13">
        <v>436718</v>
      </c>
      <c r="P39" s="13">
        <v>0</v>
      </c>
      <c r="Q39" s="13">
        <v>0</v>
      </c>
      <c r="R39" s="13">
        <v>448007</v>
      </c>
      <c r="S39" s="13">
        <v>246366</v>
      </c>
      <c r="T39" s="13">
        <v>5000</v>
      </c>
      <c r="U39" s="13">
        <v>0</v>
      </c>
      <c r="V39" s="27">
        <f t="shared" si="1"/>
        <v>4802847</v>
      </c>
      <c r="W39" s="28">
        <f t="shared" si="2"/>
        <v>1.6173671574847375E-2</v>
      </c>
      <c r="X39" s="9"/>
    </row>
    <row r="40" spans="1:24">
      <c r="A40" s="10" t="s">
        <v>108</v>
      </c>
      <c r="B40" s="34" t="s">
        <v>51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27">
        <f t="shared" si="1"/>
        <v>0</v>
      </c>
      <c r="W40" s="28">
        <f t="shared" si="2"/>
        <v>0</v>
      </c>
      <c r="X40" s="9"/>
    </row>
    <row r="41" spans="1:24">
      <c r="A41" s="10" t="s">
        <v>109</v>
      </c>
      <c r="B41" s="34" t="s">
        <v>41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27">
        <f t="shared" si="1"/>
        <v>0</v>
      </c>
      <c r="W41" s="28">
        <f t="shared" si="2"/>
        <v>0</v>
      </c>
      <c r="X41" s="9"/>
    </row>
    <row r="42" spans="1:24">
      <c r="A42" s="10" t="s">
        <v>110</v>
      </c>
      <c r="B42" s="34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27">
        <f t="shared" si="1"/>
        <v>0</v>
      </c>
      <c r="W42" s="28">
        <f t="shared" si="2"/>
        <v>0</v>
      </c>
      <c r="X42" s="9"/>
    </row>
    <row r="43" spans="1:24">
      <c r="A43" s="10" t="s">
        <v>111</v>
      </c>
      <c r="B43" s="34" t="s">
        <v>62</v>
      </c>
      <c r="C43" s="13">
        <v>0</v>
      </c>
      <c r="D43" s="13">
        <v>80313</v>
      </c>
      <c r="E43" s="13">
        <v>0</v>
      </c>
      <c r="F43" s="13">
        <v>0</v>
      </c>
      <c r="G43" s="13">
        <v>0</v>
      </c>
      <c r="H43" s="13">
        <v>241666</v>
      </c>
      <c r="I43" s="13">
        <v>0</v>
      </c>
      <c r="J43" s="13">
        <v>0</v>
      </c>
      <c r="K43" s="13">
        <v>0</v>
      </c>
      <c r="L43" s="13">
        <v>80263</v>
      </c>
      <c r="M43" s="13">
        <v>25555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27">
        <f t="shared" si="1"/>
        <v>427797</v>
      </c>
      <c r="W43" s="28">
        <f t="shared" si="2"/>
        <v>1.4406139064402806E-3</v>
      </c>
      <c r="X43" s="9"/>
    </row>
    <row r="44" spans="1:24">
      <c r="A44" s="10" t="s">
        <v>112</v>
      </c>
      <c r="B44" s="34" t="s">
        <v>51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27">
        <f t="shared" si="1"/>
        <v>0</v>
      </c>
      <c r="W44" s="28">
        <f t="shared" si="2"/>
        <v>0</v>
      </c>
      <c r="X44" s="9"/>
    </row>
    <row r="45" spans="1:24">
      <c r="A45" s="10" t="s">
        <v>113</v>
      </c>
      <c r="B45" s="34" t="s">
        <v>39</v>
      </c>
      <c r="C45" s="13">
        <v>0</v>
      </c>
      <c r="D45" s="13">
        <v>0</v>
      </c>
      <c r="E45" s="13">
        <v>0</v>
      </c>
      <c r="F45" s="13">
        <v>0</v>
      </c>
      <c r="G45" s="13">
        <v>52814</v>
      </c>
      <c r="H45" s="13">
        <v>3110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12000</v>
      </c>
      <c r="V45" s="27">
        <f t="shared" si="1"/>
        <v>67924</v>
      </c>
      <c r="W45" s="28">
        <f t="shared" si="2"/>
        <v>2.2873526224131919E-4</v>
      </c>
      <c r="X45" s="9"/>
    </row>
    <row r="46" spans="1:24">
      <c r="A46" s="10" t="s">
        <v>114</v>
      </c>
      <c r="B46" s="34" t="s">
        <v>38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51500</v>
      </c>
      <c r="R46" s="13">
        <v>366986</v>
      </c>
      <c r="S46" s="13">
        <v>317513</v>
      </c>
      <c r="T46" s="13">
        <v>0</v>
      </c>
      <c r="U46" s="13">
        <v>0</v>
      </c>
      <c r="V46" s="27">
        <f t="shared" si="1"/>
        <v>735999</v>
      </c>
      <c r="W46" s="28">
        <f t="shared" si="2"/>
        <v>2.4784895511799757E-3</v>
      </c>
      <c r="X46" s="9"/>
    </row>
    <row r="47" spans="1:24">
      <c r="A47" s="10" t="s">
        <v>115</v>
      </c>
      <c r="B47" s="34" t="s">
        <v>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27">
        <f t="shared" si="1"/>
        <v>0</v>
      </c>
      <c r="W47" s="28">
        <f t="shared" si="2"/>
        <v>0</v>
      </c>
      <c r="X47" s="9"/>
    </row>
    <row r="48" spans="1:24">
      <c r="A48" s="10" t="s">
        <v>116</v>
      </c>
      <c r="B48" s="34" t="s">
        <v>27</v>
      </c>
      <c r="C48" s="13">
        <v>250750</v>
      </c>
      <c r="D48" s="13">
        <v>4892</v>
      </c>
      <c r="E48" s="13">
        <v>55069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27">
        <f t="shared" si="1"/>
        <v>310711</v>
      </c>
      <c r="W48" s="28">
        <f t="shared" si="2"/>
        <v>1.0463247462791138E-3</v>
      </c>
      <c r="X48" s="9"/>
    </row>
    <row r="49" spans="1:24">
      <c r="A49" s="10" t="s">
        <v>117</v>
      </c>
      <c r="B49" s="34" t="s">
        <v>18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246560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30029</v>
      </c>
      <c r="Q49" s="13">
        <v>606973</v>
      </c>
      <c r="R49" s="13">
        <v>0</v>
      </c>
      <c r="S49" s="13">
        <v>0</v>
      </c>
      <c r="T49" s="13">
        <v>0</v>
      </c>
      <c r="U49" s="13">
        <v>0</v>
      </c>
      <c r="V49" s="27">
        <f t="shared" si="1"/>
        <v>883562</v>
      </c>
      <c r="W49" s="28">
        <f t="shared" si="2"/>
        <v>2.9754105437910672E-3</v>
      </c>
      <c r="X49" s="9"/>
    </row>
    <row r="50" spans="1:24">
      <c r="A50" s="10" t="s">
        <v>118</v>
      </c>
      <c r="B50" s="34" t="s">
        <v>61</v>
      </c>
      <c r="C50" s="13">
        <v>0</v>
      </c>
      <c r="D50" s="13">
        <v>0</v>
      </c>
      <c r="E50" s="13">
        <v>0</v>
      </c>
      <c r="F50" s="13">
        <v>893634</v>
      </c>
      <c r="G50" s="13">
        <v>0</v>
      </c>
      <c r="H50" s="13">
        <v>161142</v>
      </c>
      <c r="I50" s="13">
        <v>388826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64820</v>
      </c>
      <c r="U50" s="13">
        <v>0</v>
      </c>
      <c r="V50" s="27">
        <f t="shared" si="1"/>
        <v>1508422</v>
      </c>
      <c r="W50" s="28">
        <f t="shared" si="2"/>
        <v>5.0796375616950591E-3</v>
      </c>
      <c r="X50" s="9"/>
    </row>
    <row r="51" spans="1:24">
      <c r="A51" s="10" t="s">
        <v>119</v>
      </c>
      <c r="B51" s="34" t="s">
        <v>46</v>
      </c>
      <c r="C51" s="13">
        <v>0</v>
      </c>
      <c r="D51" s="13">
        <v>0</v>
      </c>
      <c r="E51" s="13">
        <v>0</v>
      </c>
      <c r="F51" s="13">
        <v>0</v>
      </c>
      <c r="G51" s="13">
        <v>324478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27">
        <f t="shared" si="1"/>
        <v>324478</v>
      </c>
      <c r="W51" s="28">
        <f t="shared" si="2"/>
        <v>1.0926853604254574E-3</v>
      </c>
      <c r="X51" s="9"/>
    </row>
    <row r="52" spans="1:24">
      <c r="A52" s="10" t="s">
        <v>120</v>
      </c>
      <c r="B52" s="34" t="s">
        <v>5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27">
        <f t="shared" si="1"/>
        <v>0</v>
      </c>
      <c r="W52" s="28">
        <f t="shared" si="2"/>
        <v>0</v>
      </c>
      <c r="X52" s="9"/>
    </row>
    <row r="53" spans="1:24">
      <c r="A53" s="10" t="s">
        <v>121</v>
      </c>
      <c r="B53" s="34" t="s">
        <v>32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27">
        <f t="shared" si="1"/>
        <v>0</v>
      </c>
      <c r="W53" s="28">
        <f t="shared" si="2"/>
        <v>0</v>
      </c>
      <c r="X53" s="9"/>
    </row>
    <row r="54" spans="1:24">
      <c r="A54" s="10" t="s">
        <v>122</v>
      </c>
      <c r="B54" s="34" t="s">
        <v>7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27">
        <f t="shared" si="1"/>
        <v>0</v>
      </c>
      <c r="W54" s="28">
        <f t="shared" si="2"/>
        <v>0</v>
      </c>
      <c r="X54" s="9"/>
    </row>
    <row r="55" spans="1:24">
      <c r="A55" s="10" t="s">
        <v>123</v>
      </c>
      <c r="B55" s="34" t="s">
        <v>36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27">
        <f t="shared" si="1"/>
        <v>0</v>
      </c>
      <c r="W55" s="28">
        <f t="shared" si="2"/>
        <v>0</v>
      </c>
      <c r="X55" s="9"/>
    </row>
    <row r="56" spans="1:24">
      <c r="A56" s="10" t="s">
        <v>124</v>
      </c>
      <c r="B56" s="34" t="s">
        <v>19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27">
        <f t="shared" si="1"/>
        <v>0</v>
      </c>
      <c r="W56" s="28">
        <f t="shared" si="2"/>
        <v>0</v>
      </c>
      <c r="X56" s="9"/>
    </row>
    <row r="57" spans="1:24">
      <c r="A57" s="10" t="s">
        <v>125</v>
      </c>
      <c r="B57" s="34" t="s">
        <v>68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27">
        <f t="shared" si="1"/>
        <v>0</v>
      </c>
      <c r="W57" s="28">
        <f t="shared" si="2"/>
        <v>0</v>
      </c>
      <c r="X57" s="9"/>
    </row>
    <row r="58" spans="1:24">
      <c r="A58" s="10" t="s">
        <v>126</v>
      </c>
      <c r="B58" s="34" t="s">
        <v>60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27">
        <f t="shared" si="1"/>
        <v>0</v>
      </c>
      <c r="W58" s="28">
        <f t="shared" si="2"/>
        <v>0</v>
      </c>
      <c r="X58" s="9"/>
    </row>
    <row r="59" spans="1:24">
      <c r="A59" s="10" t="s">
        <v>127</v>
      </c>
      <c r="B59" s="34" t="s">
        <v>38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561518</v>
      </c>
      <c r="J59" s="13">
        <v>38420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27">
        <f t="shared" si="1"/>
        <v>599938</v>
      </c>
      <c r="W59" s="28">
        <f t="shared" si="2"/>
        <v>2.0203017454586383E-3</v>
      </c>
      <c r="X59" s="9"/>
    </row>
    <row r="60" spans="1:24">
      <c r="A60" s="10" t="s">
        <v>128</v>
      </c>
      <c r="B60" s="34" t="s">
        <v>61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27">
        <f t="shared" si="1"/>
        <v>0</v>
      </c>
      <c r="W60" s="28">
        <f t="shared" si="2"/>
        <v>0</v>
      </c>
      <c r="X60" s="9"/>
    </row>
    <row r="61" spans="1:24">
      <c r="A61" s="10" t="s">
        <v>129</v>
      </c>
      <c r="B61" s="34" t="s">
        <v>17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7">
        <f t="shared" si="1"/>
        <v>0</v>
      </c>
      <c r="W61" s="28">
        <f t="shared" si="2"/>
        <v>0</v>
      </c>
      <c r="X61" s="9"/>
    </row>
    <row r="62" spans="1:24">
      <c r="A62" s="10" t="s">
        <v>130</v>
      </c>
      <c r="B62" s="34" t="s">
        <v>20</v>
      </c>
      <c r="C62" s="13">
        <v>0</v>
      </c>
      <c r="D62" s="13">
        <v>0</v>
      </c>
      <c r="E62" s="13">
        <v>0</v>
      </c>
      <c r="F62" s="13">
        <v>0</v>
      </c>
      <c r="G62" s="13">
        <v>95000</v>
      </c>
      <c r="H62" s="13">
        <v>8310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27">
        <f t="shared" si="1"/>
        <v>103310</v>
      </c>
      <c r="W62" s="28">
        <f t="shared" si="2"/>
        <v>3.4789823835685007E-4</v>
      </c>
      <c r="X62" s="9"/>
    </row>
    <row r="63" spans="1:24">
      <c r="A63" s="10" t="s">
        <v>131</v>
      </c>
      <c r="B63" s="34" t="s">
        <v>38</v>
      </c>
      <c r="C63" s="13">
        <v>0</v>
      </c>
      <c r="D63" s="13">
        <v>0</v>
      </c>
      <c r="E63" s="13">
        <v>0</v>
      </c>
      <c r="F63" s="13">
        <v>43884</v>
      </c>
      <c r="G63" s="13">
        <v>0</v>
      </c>
      <c r="H63" s="13">
        <v>0</v>
      </c>
      <c r="I63" s="13">
        <v>324236</v>
      </c>
      <c r="J63" s="13">
        <v>211364</v>
      </c>
      <c r="K63" s="13">
        <v>18618</v>
      </c>
      <c r="L63" s="13">
        <v>620119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27">
        <f t="shared" si="1"/>
        <v>1218221</v>
      </c>
      <c r="W63" s="28">
        <f t="shared" si="2"/>
        <v>4.1023806004193229E-3</v>
      </c>
      <c r="X63" s="9"/>
    </row>
    <row r="64" spans="1:24">
      <c r="A64" s="10" t="s">
        <v>132</v>
      </c>
      <c r="B64" s="34" t="s">
        <v>68</v>
      </c>
      <c r="C64" s="13">
        <v>0</v>
      </c>
      <c r="D64" s="13">
        <v>0</v>
      </c>
      <c r="E64" s="13">
        <v>6720</v>
      </c>
      <c r="F64" s="13">
        <v>291875</v>
      </c>
      <c r="G64" s="13">
        <v>401405</v>
      </c>
      <c r="H64" s="13">
        <v>0</v>
      </c>
      <c r="I64" s="13">
        <v>0</v>
      </c>
      <c r="J64" s="13">
        <v>0</v>
      </c>
      <c r="K64" s="13">
        <v>750000</v>
      </c>
      <c r="L64" s="13">
        <v>5750000</v>
      </c>
      <c r="M64" s="13">
        <v>4187666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27">
        <f t="shared" si="1"/>
        <v>11387666</v>
      </c>
      <c r="W64" s="28">
        <f t="shared" si="2"/>
        <v>3.8348165137897565E-2</v>
      </c>
      <c r="X64" s="9"/>
    </row>
    <row r="65" spans="1:24">
      <c r="A65" s="10" t="s">
        <v>133</v>
      </c>
      <c r="B65" s="34" t="s">
        <v>47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27">
        <f t="shared" si="1"/>
        <v>0</v>
      </c>
      <c r="W65" s="28">
        <f t="shared" si="2"/>
        <v>0</v>
      </c>
      <c r="X65" s="9"/>
    </row>
    <row r="66" spans="1:24">
      <c r="A66" s="10" t="s">
        <v>134</v>
      </c>
      <c r="B66" s="34" t="s">
        <v>53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500000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27">
        <f t="shared" si="1"/>
        <v>500000</v>
      </c>
      <c r="W66" s="28">
        <f t="shared" si="2"/>
        <v>1.6837587762890819E-3</v>
      </c>
      <c r="X66" s="9"/>
    </row>
    <row r="67" spans="1:24">
      <c r="A67" s="10" t="s">
        <v>135</v>
      </c>
      <c r="B67" s="34" t="s">
        <v>35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27">
        <f t="shared" si="1"/>
        <v>0</v>
      </c>
      <c r="W67" s="28">
        <f t="shared" si="2"/>
        <v>0</v>
      </c>
      <c r="X67" s="9"/>
    </row>
    <row r="68" spans="1:24">
      <c r="A68" s="10" t="s">
        <v>136</v>
      </c>
      <c r="B68" s="34" t="s">
        <v>26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73012</v>
      </c>
      <c r="T68" s="13">
        <v>0</v>
      </c>
      <c r="U68" s="13">
        <v>0</v>
      </c>
      <c r="V68" s="27">
        <f t="shared" si="1"/>
        <v>73012</v>
      </c>
      <c r="W68" s="28">
        <f t="shared" ref="W68:W99" si="3">(V68/V$417)</f>
        <v>2.4586919154883686E-4</v>
      </c>
      <c r="X68" s="9"/>
    </row>
    <row r="69" spans="1:24">
      <c r="A69" s="10" t="s">
        <v>137</v>
      </c>
      <c r="B69" s="34" t="s">
        <v>51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27">
        <f t="shared" si="1"/>
        <v>0</v>
      </c>
      <c r="W69" s="28">
        <f t="shared" si="3"/>
        <v>0</v>
      </c>
      <c r="X69" s="9"/>
    </row>
    <row r="70" spans="1:24">
      <c r="A70" s="10" t="s">
        <v>138</v>
      </c>
      <c r="B70" s="34" t="s">
        <v>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30713</v>
      </c>
      <c r="U70" s="13">
        <v>477877</v>
      </c>
      <c r="V70" s="27">
        <f t="shared" ref="V70:V133" si="4">SUM(C70:U70)</f>
        <v>508590</v>
      </c>
      <c r="W70" s="28">
        <f t="shared" si="3"/>
        <v>1.7126857520657283E-3</v>
      </c>
      <c r="X70" s="9"/>
    </row>
    <row r="71" spans="1:24">
      <c r="A71" s="10" t="s">
        <v>139</v>
      </c>
      <c r="B71" s="34" t="s">
        <v>7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27">
        <f t="shared" si="4"/>
        <v>0</v>
      </c>
      <c r="W71" s="28">
        <f t="shared" si="3"/>
        <v>0</v>
      </c>
      <c r="X71" s="9"/>
    </row>
    <row r="72" spans="1:24">
      <c r="A72" s="10" t="s">
        <v>140</v>
      </c>
      <c r="B72" s="34" t="s">
        <v>8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27">
        <f t="shared" si="4"/>
        <v>0</v>
      </c>
      <c r="W72" s="28">
        <f t="shared" si="3"/>
        <v>0</v>
      </c>
      <c r="X72" s="9"/>
    </row>
    <row r="73" spans="1:24">
      <c r="A73" s="10" t="s">
        <v>141</v>
      </c>
      <c r="B73" s="34" t="s">
        <v>61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27">
        <f t="shared" si="4"/>
        <v>0</v>
      </c>
      <c r="W73" s="28">
        <f t="shared" si="3"/>
        <v>0</v>
      </c>
      <c r="X73" s="9"/>
    </row>
    <row r="74" spans="1:24">
      <c r="A74" s="10" t="s">
        <v>142</v>
      </c>
      <c r="B74" s="34" t="s">
        <v>8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27">
        <f t="shared" si="4"/>
        <v>0</v>
      </c>
      <c r="W74" s="28">
        <f t="shared" si="3"/>
        <v>0</v>
      </c>
      <c r="X74" s="9"/>
    </row>
    <row r="75" spans="1:24">
      <c r="A75" s="10" t="s">
        <v>143</v>
      </c>
      <c r="B75" s="34" t="s">
        <v>44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463764</v>
      </c>
      <c r="N75" s="13">
        <v>21236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27">
        <f t="shared" si="4"/>
        <v>485000</v>
      </c>
      <c r="W75" s="28">
        <f t="shared" si="3"/>
        <v>1.6332460130004094E-3</v>
      </c>
      <c r="X75" s="9"/>
    </row>
    <row r="76" spans="1:24">
      <c r="A76" s="10" t="s">
        <v>144</v>
      </c>
      <c r="B76" s="34" t="s">
        <v>8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27">
        <f t="shared" si="4"/>
        <v>0</v>
      </c>
      <c r="W76" s="28">
        <f t="shared" si="3"/>
        <v>0</v>
      </c>
      <c r="X76" s="9"/>
    </row>
    <row r="77" spans="1:24">
      <c r="A77" s="10" t="s">
        <v>145</v>
      </c>
      <c r="B77" s="34" t="s">
        <v>32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27">
        <f t="shared" si="4"/>
        <v>0</v>
      </c>
      <c r="W77" s="28">
        <f t="shared" si="3"/>
        <v>0</v>
      </c>
      <c r="X77" s="9"/>
    </row>
    <row r="78" spans="1:24">
      <c r="A78" s="10" t="s">
        <v>146</v>
      </c>
      <c r="B78" s="34" t="s">
        <v>55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12094</v>
      </c>
      <c r="N78" s="13">
        <v>632125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27">
        <f t="shared" si="4"/>
        <v>644219</v>
      </c>
      <c r="W78" s="28">
        <f t="shared" si="3"/>
        <v>2.1694187902043518E-3</v>
      </c>
      <c r="X78" s="9"/>
    </row>
    <row r="79" spans="1:24">
      <c r="A79" s="10" t="s">
        <v>147</v>
      </c>
      <c r="B79" s="34" t="s">
        <v>47</v>
      </c>
      <c r="C79" s="13">
        <v>0</v>
      </c>
      <c r="D79" s="13">
        <v>0</v>
      </c>
      <c r="E79" s="13">
        <v>388192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27">
        <f t="shared" si="4"/>
        <v>388192</v>
      </c>
      <c r="W79" s="28">
        <f t="shared" si="3"/>
        <v>1.3072433737704224E-3</v>
      </c>
      <c r="X79" s="9"/>
    </row>
    <row r="80" spans="1:24">
      <c r="A80" s="10" t="s">
        <v>148</v>
      </c>
      <c r="B80" s="34" t="s">
        <v>16</v>
      </c>
      <c r="C80" s="13">
        <v>116765</v>
      </c>
      <c r="D80" s="13">
        <v>533235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325507</v>
      </c>
      <c r="M80" s="13">
        <v>324493</v>
      </c>
      <c r="N80" s="13">
        <v>0</v>
      </c>
      <c r="O80" s="13">
        <v>0</v>
      </c>
      <c r="P80" s="13">
        <v>512475</v>
      </c>
      <c r="Q80" s="13">
        <v>136714</v>
      </c>
      <c r="R80" s="13">
        <v>412408</v>
      </c>
      <c r="S80" s="13">
        <v>87592</v>
      </c>
      <c r="T80" s="13">
        <v>0</v>
      </c>
      <c r="U80" s="13">
        <v>0</v>
      </c>
      <c r="V80" s="27">
        <f t="shared" si="4"/>
        <v>2449189</v>
      </c>
      <c r="W80" s="28">
        <f t="shared" si="3"/>
        <v>8.2476869470813601E-3</v>
      </c>
      <c r="X80" s="9"/>
    </row>
    <row r="81" spans="1:24">
      <c r="A81" s="10" t="s">
        <v>149</v>
      </c>
      <c r="B81" s="34" t="s">
        <v>11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27">
        <f t="shared" si="4"/>
        <v>0</v>
      </c>
      <c r="W81" s="28">
        <f t="shared" si="3"/>
        <v>0</v>
      </c>
      <c r="X81" s="9"/>
    </row>
    <row r="82" spans="1:24">
      <c r="A82" s="10" t="s">
        <v>150</v>
      </c>
      <c r="B82" s="34" t="s">
        <v>44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27">
        <f t="shared" si="4"/>
        <v>0</v>
      </c>
      <c r="W82" s="28">
        <f t="shared" si="3"/>
        <v>0</v>
      </c>
      <c r="X82" s="9"/>
    </row>
    <row r="83" spans="1:24">
      <c r="A83" s="10" t="s">
        <v>151</v>
      </c>
      <c r="B83" s="34" t="s">
        <v>52</v>
      </c>
      <c r="C83" s="13">
        <v>7514</v>
      </c>
      <c r="D83" s="13">
        <v>5625</v>
      </c>
      <c r="E83" s="13">
        <v>7499</v>
      </c>
      <c r="F83" s="13">
        <v>676332</v>
      </c>
      <c r="G83" s="13">
        <v>5000</v>
      </c>
      <c r="H83" s="13">
        <v>409685</v>
      </c>
      <c r="I83" s="13">
        <v>215095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782575</v>
      </c>
      <c r="T83" s="13">
        <v>0</v>
      </c>
      <c r="U83" s="13">
        <v>0</v>
      </c>
      <c r="V83" s="27">
        <f t="shared" si="4"/>
        <v>2109325</v>
      </c>
      <c r="W83" s="28">
        <f t="shared" si="3"/>
        <v>7.1031889615919353E-3</v>
      </c>
      <c r="X83" s="9"/>
    </row>
    <row r="84" spans="1:24">
      <c r="A84" s="10" t="s">
        <v>152</v>
      </c>
      <c r="B84" s="34" t="s">
        <v>8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27">
        <f t="shared" si="4"/>
        <v>0</v>
      </c>
      <c r="W84" s="28">
        <f t="shared" si="3"/>
        <v>0</v>
      </c>
      <c r="X84" s="9"/>
    </row>
    <row r="85" spans="1:24">
      <c r="A85" s="10" t="s">
        <v>153</v>
      </c>
      <c r="B85" s="34" t="s">
        <v>54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27">
        <f t="shared" si="4"/>
        <v>0</v>
      </c>
      <c r="W85" s="28">
        <f t="shared" si="3"/>
        <v>0</v>
      </c>
      <c r="X85" s="9"/>
    </row>
    <row r="86" spans="1:24">
      <c r="A86" s="10" t="s">
        <v>154</v>
      </c>
      <c r="B86" s="34" t="s">
        <v>8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27">
        <f t="shared" si="4"/>
        <v>0</v>
      </c>
      <c r="W86" s="28">
        <f t="shared" si="3"/>
        <v>0</v>
      </c>
      <c r="X86" s="9"/>
    </row>
    <row r="87" spans="1:24">
      <c r="A87" s="10" t="s">
        <v>155</v>
      </c>
      <c r="B87" s="34" t="s">
        <v>65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240455</v>
      </c>
      <c r="I87" s="13">
        <v>30496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27">
        <f t="shared" si="4"/>
        <v>270951</v>
      </c>
      <c r="W87" s="28">
        <f t="shared" si="3"/>
        <v>9.1243224838860604E-4</v>
      </c>
      <c r="X87" s="9"/>
    </row>
    <row r="88" spans="1:24">
      <c r="A88" s="10" t="s">
        <v>156</v>
      </c>
      <c r="B88" s="34" t="s">
        <v>65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27">
        <f t="shared" si="4"/>
        <v>0</v>
      </c>
      <c r="W88" s="28">
        <f t="shared" si="3"/>
        <v>0</v>
      </c>
      <c r="X88" s="9"/>
    </row>
    <row r="89" spans="1:24">
      <c r="A89" s="10" t="s">
        <v>157</v>
      </c>
      <c r="B89" s="34" t="s">
        <v>65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27">
        <f t="shared" si="4"/>
        <v>0</v>
      </c>
      <c r="W89" s="28">
        <f t="shared" si="3"/>
        <v>0</v>
      </c>
      <c r="X89" s="9"/>
    </row>
    <row r="90" spans="1:24">
      <c r="A90" s="10" t="s">
        <v>158</v>
      </c>
      <c r="B90" s="34" t="s">
        <v>8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27">
        <f t="shared" si="4"/>
        <v>0</v>
      </c>
      <c r="W90" s="28">
        <f t="shared" si="3"/>
        <v>0</v>
      </c>
      <c r="X90" s="9"/>
    </row>
    <row r="91" spans="1:24">
      <c r="A91" s="10" t="s">
        <v>159</v>
      </c>
      <c r="B91" s="34" t="s">
        <v>67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353590</v>
      </c>
      <c r="M91" s="13">
        <v>55360</v>
      </c>
      <c r="N91" s="13">
        <v>5103</v>
      </c>
      <c r="O91" s="13">
        <v>0</v>
      </c>
      <c r="P91" s="13">
        <v>0</v>
      </c>
      <c r="Q91" s="13">
        <v>57788</v>
      </c>
      <c r="R91" s="13">
        <v>0</v>
      </c>
      <c r="S91" s="13">
        <v>0</v>
      </c>
      <c r="T91" s="13">
        <v>0</v>
      </c>
      <c r="U91" s="13">
        <v>0</v>
      </c>
      <c r="V91" s="27">
        <f t="shared" si="4"/>
        <v>471841</v>
      </c>
      <c r="W91" s="28">
        <f t="shared" si="3"/>
        <v>1.5889328495260332E-3</v>
      </c>
      <c r="X91" s="9"/>
    </row>
    <row r="92" spans="1:24">
      <c r="A92" s="10" t="s">
        <v>160</v>
      </c>
      <c r="B92" s="34" t="s">
        <v>65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27">
        <f t="shared" si="4"/>
        <v>0</v>
      </c>
      <c r="W92" s="28">
        <f t="shared" si="3"/>
        <v>0</v>
      </c>
      <c r="X92" s="9"/>
    </row>
    <row r="93" spans="1:24">
      <c r="A93" s="10" t="s">
        <v>161</v>
      </c>
      <c r="B93" s="34" t="s">
        <v>51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27">
        <f t="shared" si="4"/>
        <v>0</v>
      </c>
      <c r="W93" s="28">
        <f t="shared" si="3"/>
        <v>0</v>
      </c>
      <c r="X93" s="9"/>
    </row>
    <row r="94" spans="1:24">
      <c r="A94" s="10" t="s">
        <v>162</v>
      </c>
      <c r="B94" s="34" t="s">
        <v>65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27">
        <f t="shared" si="4"/>
        <v>0</v>
      </c>
      <c r="W94" s="28">
        <f t="shared" si="3"/>
        <v>0</v>
      </c>
      <c r="X94" s="9"/>
    </row>
    <row r="95" spans="1:24">
      <c r="A95" s="10" t="s">
        <v>163</v>
      </c>
      <c r="B95" s="34" t="s">
        <v>47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127350</v>
      </c>
      <c r="R95" s="13">
        <v>0</v>
      </c>
      <c r="S95" s="13">
        <v>0</v>
      </c>
      <c r="T95" s="13">
        <v>0</v>
      </c>
      <c r="U95" s="13">
        <v>0</v>
      </c>
      <c r="V95" s="27">
        <f t="shared" si="4"/>
        <v>127350</v>
      </c>
      <c r="W95" s="28">
        <f t="shared" si="3"/>
        <v>4.2885336032082914E-4</v>
      </c>
      <c r="X95" s="9"/>
    </row>
    <row r="96" spans="1:24">
      <c r="A96" s="10" t="s">
        <v>164</v>
      </c>
      <c r="B96" s="34" t="s">
        <v>44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1567630</v>
      </c>
      <c r="K96" s="13">
        <v>196925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800000</v>
      </c>
      <c r="R96" s="13">
        <v>0</v>
      </c>
      <c r="S96" s="13">
        <v>0</v>
      </c>
      <c r="T96" s="13">
        <v>0</v>
      </c>
      <c r="U96" s="13">
        <v>0</v>
      </c>
      <c r="V96" s="27">
        <f t="shared" si="4"/>
        <v>2564555</v>
      </c>
      <c r="W96" s="28">
        <f t="shared" si="3"/>
        <v>8.6361839770520924E-3</v>
      </c>
      <c r="X96" s="9"/>
    </row>
    <row r="97" spans="1:24">
      <c r="A97" s="10" t="s">
        <v>165</v>
      </c>
      <c r="B97" s="34" t="s">
        <v>54</v>
      </c>
      <c r="C97" s="13">
        <v>24724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1244466</v>
      </c>
      <c r="J97" s="13">
        <v>167780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27">
        <f t="shared" si="4"/>
        <v>1436970</v>
      </c>
      <c r="W97" s="28">
        <f t="shared" si="3"/>
        <v>4.8390216975282441E-3</v>
      </c>
      <c r="X97" s="9"/>
    </row>
    <row r="98" spans="1:24">
      <c r="A98" s="10" t="s">
        <v>166</v>
      </c>
      <c r="B98" s="34" t="s">
        <v>53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30057</v>
      </c>
      <c r="O98" s="13">
        <v>74163</v>
      </c>
      <c r="P98" s="13">
        <v>30911</v>
      </c>
      <c r="Q98" s="13">
        <v>797389</v>
      </c>
      <c r="R98" s="13">
        <v>1059185</v>
      </c>
      <c r="S98" s="13">
        <v>0</v>
      </c>
      <c r="T98" s="13">
        <v>0</v>
      </c>
      <c r="U98" s="13">
        <v>0</v>
      </c>
      <c r="V98" s="27">
        <f t="shared" si="4"/>
        <v>1991705</v>
      </c>
      <c r="W98" s="28">
        <f t="shared" si="3"/>
        <v>6.7071015470576917E-3</v>
      </c>
      <c r="X98" s="9"/>
    </row>
    <row r="99" spans="1:24">
      <c r="A99" s="10" t="s">
        <v>167</v>
      </c>
      <c r="B99" s="34" t="s">
        <v>42</v>
      </c>
      <c r="C99" s="13">
        <v>0</v>
      </c>
      <c r="D99" s="13">
        <v>0</v>
      </c>
      <c r="E99" s="13">
        <v>0</v>
      </c>
      <c r="F99" s="13">
        <v>48682</v>
      </c>
      <c r="G99" s="13">
        <v>0</v>
      </c>
      <c r="H99" s="13">
        <v>0</v>
      </c>
      <c r="I99" s="13">
        <v>3105636</v>
      </c>
      <c r="J99" s="13">
        <v>0</v>
      </c>
      <c r="K99" s="13">
        <v>0</v>
      </c>
      <c r="L99" s="13">
        <v>0</v>
      </c>
      <c r="M99" s="13">
        <v>0</v>
      </c>
      <c r="N99" s="13">
        <v>604020</v>
      </c>
      <c r="O99" s="13">
        <v>21000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27">
        <f t="shared" si="4"/>
        <v>3779338</v>
      </c>
      <c r="W99" s="28">
        <f t="shared" si="3"/>
        <v>1.2726987052125651E-2</v>
      </c>
      <c r="X99" s="9"/>
    </row>
    <row r="100" spans="1:24">
      <c r="A100" s="10" t="s">
        <v>168</v>
      </c>
      <c r="B100" s="34" t="s">
        <v>54</v>
      </c>
      <c r="C100" s="13">
        <v>0</v>
      </c>
      <c r="D100" s="13">
        <v>100240</v>
      </c>
      <c r="E100" s="13">
        <v>17035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229066</v>
      </c>
      <c r="N100" s="13">
        <v>226844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358252</v>
      </c>
      <c r="U100" s="13">
        <v>0</v>
      </c>
      <c r="V100" s="27">
        <f t="shared" si="4"/>
        <v>931437</v>
      </c>
      <c r="W100" s="28">
        <f t="shared" ref="W100:W131" si="5">(V100/V$417)</f>
        <v>3.136630446620747E-3</v>
      </c>
      <c r="X100" s="9"/>
    </row>
    <row r="101" spans="1:24">
      <c r="A101" s="10" t="s">
        <v>169</v>
      </c>
      <c r="B101" s="34" t="s">
        <v>49</v>
      </c>
      <c r="C101" s="13">
        <v>63763</v>
      </c>
      <c r="D101" s="13">
        <v>0</v>
      </c>
      <c r="E101" s="13">
        <v>136269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671101</v>
      </c>
      <c r="O101" s="13">
        <v>11691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27">
        <f t="shared" si="4"/>
        <v>882824</v>
      </c>
      <c r="W101" s="28">
        <f t="shared" si="5"/>
        <v>2.9729253158372647E-3</v>
      </c>
      <c r="X101" s="9"/>
    </row>
    <row r="102" spans="1:24">
      <c r="A102" s="10" t="s">
        <v>170</v>
      </c>
      <c r="B102" s="34" t="s">
        <v>68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7">
        <f t="shared" si="4"/>
        <v>0</v>
      </c>
      <c r="W102" s="28">
        <f t="shared" si="5"/>
        <v>0</v>
      </c>
      <c r="X102" s="9"/>
    </row>
    <row r="103" spans="1:24">
      <c r="A103" s="10" t="s">
        <v>171</v>
      </c>
      <c r="B103" s="34" t="s">
        <v>65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1005322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27">
        <f t="shared" si="4"/>
        <v>1005322</v>
      </c>
      <c r="W103" s="28">
        <f t="shared" si="5"/>
        <v>3.3854394809929847E-3</v>
      </c>
      <c r="X103" s="9"/>
    </row>
    <row r="104" spans="1:24">
      <c r="A104" s="10" t="s">
        <v>172</v>
      </c>
      <c r="B104" s="34" t="s">
        <v>49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7">
        <f t="shared" si="4"/>
        <v>0</v>
      </c>
      <c r="W104" s="28">
        <f t="shared" si="5"/>
        <v>0</v>
      </c>
      <c r="X104" s="9"/>
    </row>
    <row r="105" spans="1:24">
      <c r="A105" s="10" t="s">
        <v>173</v>
      </c>
      <c r="B105" s="34" t="s">
        <v>44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27">
        <f t="shared" si="4"/>
        <v>0</v>
      </c>
      <c r="W105" s="28">
        <f t="shared" si="5"/>
        <v>0</v>
      </c>
      <c r="X105" s="9"/>
    </row>
    <row r="106" spans="1:24">
      <c r="A106" s="10" t="s">
        <v>512</v>
      </c>
      <c r="B106" s="34" t="s">
        <v>36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7">
        <f t="shared" si="4"/>
        <v>0</v>
      </c>
      <c r="W106" s="28">
        <f t="shared" si="5"/>
        <v>0</v>
      </c>
      <c r="X106" s="9"/>
    </row>
    <row r="107" spans="1:24">
      <c r="A107" s="10" t="s">
        <v>174</v>
      </c>
      <c r="B107" s="34" t="s">
        <v>30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30000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27">
        <f t="shared" si="4"/>
        <v>30000</v>
      </c>
      <c r="W107" s="28">
        <f t="shared" si="5"/>
        <v>1.0102552657734491E-4</v>
      </c>
      <c r="X107" s="9"/>
    </row>
    <row r="108" spans="1:24">
      <c r="A108" s="10" t="s">
        <v>175</v>
      </c>
      <c r="B108" s="34" t="s">
        <v>35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27">
        <f t="shared" si="4"/>
        <v>0</v>
      </c>
      <c r="W108" s="28">
        <f t="shared" si="5"/>
        <v>0</v>
      </c>
      <c r="X108" s="9"/>
    </row>
    <row r="109" spans="1:24">
      <c r="A109" s="10" t="s">
        <v>176</v>
      </c>
      <c r="B109" s="34" t="s">
        <v>13</v>
      </c>
      <c r="C109" s="13">
        <v>57416</v>
      </c>
      <c r="D109" s="13">
        <v>0</v>
      </c>
      <c r="E109" s="13">
        <v>0</v>
      </c>
      <c r="F109" s="13">
        <v>0</v>
      </c>
      <c r="G109" s="13">
        <v>613916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71997</v>
      </c>
      <c r="S109" s="13">
        <v>0</v>
      </c>
      <c r="T109" s="13">
        <v>469305</v>
      </c>
      <c r="U109" s="13">
        <v>1262910</v>
      </c>
      <c r="V109" s="27">
        <f t="shared" si="4"/>
        <v>2475544</v>
      </c>
      <c r="W109" s="28">
        <f t="shared" si="5"/>
        <v>8.3364378721795581E-3</v>
      </c>
      <c r="X109" s="9"/>
    </row>
    <row r="110" spans="1:24">
      <c r="A110" s="10" t="s">
        <v>177</v>
      </c>
      <c r="B110" s="34" t="s">
        <v>476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74175</v>
      </c>
      <c r="I110" s="13">
        <v>22899</v>
      </c>
      <c r="J110" s="13">
        <v>439061</v>
      </c>
      <c r="K110" s="13">
        <v>0</v>
      </c>
      <c r="L110" s="13">
        <v>0</v>
      </c>
      <c r="M110" s="13">
        <v>282279</v>
      </c>
      <c r="N110" s="13">
        <v>535303</v>
      </c>
      <c r="O110" s="13">
        <v>44822</v>
      </c>
      <c r="P110" s="13">
        <v>8282</v>
      </c>
      <c r="Q110" s="13">
        <v>7724</v>
      </c>
      <c r="R110" s="13">
        <v>60277</v>
      </c>
      <c r="S110" s="13">
        <v>800000</v>
      </c>
      <c r="T110" s="13">
        <v>0</v>
      </c>
      <c r="U110" s="13">
        <v>0</v>
      </c>
      <c r="V110" s="27">
        <f t="shared" si="4"/>
        <v>2274822</v>
      </c>
      <c r="W110" s="28">
        <f t="shared" si="5"/>
        <v>7.6605030139909637E-3</v>
      </c>
      <c r="X110" s="9"/>
    </row>
    <row r="111" spans="1:24">
      <c r="A111" s="10" t="s">
        <v>178</v>
      </c>
      <c r="B111" s="34" t="s">
        <v>31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200000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48200</v>
      </c>
      <c r="V111" s="27">
        <f t="shared" si="4"/>
        <v>248200</v>
      </c>
      <c r="W111" s="28">
        <f t="shared" si="5"/>
        <v>8.3581785654990022E-4</v>
      </c>
      <c r="X111" s="9"/>
    </row>
    <row r="112" spans="1:24">
      <c r="A112" s="10" t="s">
        <v>179</v>
      </c>
      <c r="B112" s="34" t="s">
        <v>46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6483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27">
        <f t="shared" si="4"/>
        <v>6483</v>
      </c>
      <c r="W112" s="28">
        <f t="shared" si="5"/>
        <v>2.1831616293364234E-5</v>
      </c>
      <c r="X112" s="9"/>
    </row>
    <row r="113" spans="1:24">
      <c r="A113" s="10" t="s">
        <v>180</v>
      </c>
      <c r="B113" s="34" t="s">
        <v>477</v>
      </c>
      <c r="C113" s="13">
        <v>0</v>
      </c>
      <c r="D113" s="13">
        <v>0</v>
      </c>
      <c r="E113" s="13">
        <v>0</v>
      </c>
      <c r="F113" s="13">
        <v>13382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27">
        <f t="shared" si="4"/>
        <v>13382</v>
      </c>
      <c r="W113" s="28">
        <f t="shared" si="5"/>
        <v>4.5064119888600987E-5</v>
      </c>
      <c r="X113" s="9"/>
    </row>
    <row r="114" spans="1:24">
      <c r="A114" s="10" t="s">
        <v>181</v>
      </c>
      <c r="B114" s="34" t="s">
        <v>44</v>
      </c>
      <c r="C114" s="13">
        <v>487762</v>
      </c>
      <c r="D114" s="13">
        <v>197241</v>
      </c>
      <c r="E114" s="13">
        <v>463808</v>
      </c>
      <c r="F114" s="13">
        <v>719000</v>
      </c>
      <c r="G114" s="13">
        <v>750000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27">
        <f t="shared" si="4"/>
        <v>2617811</v>
      </c>
      <c r="W114" s="28">
        <f t="shared" si="5"/>
        <v>8.8155244918321947E-3</v>
      </c>
      <c r="X114" s="9"/>
    </row>
    <row r="115" spans="1:24">
      <c r="A115" s="10" t="s">
        <v>182</v>
      </c>
      <c r="B115" s="34" t="s">
        <v>8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27">
        <f t="shared" si="4"/>
        <v>0</v>
      </c>
      <c r="W115" s="28">
        <f t="shared" si="5"/>
        <v>0</v>
      </c>
      <c r="X115" s="9"/>
    </row>
    <row r="116" spans="1:24">
      <c r="A116" s="10" t="s">
        <v>183</v>
      </c>
      <c r="B116" s="34" t="s">
        <v>54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86550</v>
      </c>
      <c r="I116" s="13">
        <v>200000</v>
      </c>
      <c r="J116" s="13">
        <v>0</v>
      </c>
      <c r="K116" s="13">
        <v>0</v>
      </c>
      <c r="L116" s="13">
        <v>0</v>
      </c>
      <c r="M116" s="13">
        <v>44410</v>
      </c>
      <c r="N116" s="13">
        <v>0</v>
      </c>
      <c r="O116" s="13">
        <v>0</v>
      </c>
      <c r="P116" s="13">
        <v>11213</v>
      </c>
      <c r="Q116" s="13">
        <v>517854</v>
      </c>
      <c r="R116" s="13">
        <v>183435</v>
      </c>
      <c r="S116" s="13">
        <v>0</v>
      </c>
      <c r="T116" s="13">
        <v>0</v>
      </c>
      <c r="U116" s="13">
        <v>0</v>
      </c>
      <c r="V116" s="27">
        <f t="shared" si="4"/>
        <v>1043462</v>
      </c>
      <c r="W116" s="28">
        <f t="shared" si="5"/>
        <v>3.5138766004483156E-3</v>
      </c>
      <c r="X116" s="9"/>
    </row>
    <row r="117" spans="1:24">
      <c r="A117" s="10" t="s">
        <v>184</v>
      </c>
      <c r="B117" s="34" t="s">
        <v>36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21537</v>
      </c>
      <c r="P117" s="13">
        <v>0</v>
      </c>
      <c r="Q117" s="13">
        <v>0</v>
      </c>
      <c r="R117" s="13">
        <v>0</v>
      </c>
      <c r="S117" s="13">
        <v>34168</v>
      </c>
      <c r="T117" s="13">
        <v>68585</v>
      </c>
      <c r="U117" s="13">
        <v>0</v>
      </c>
      <c r="V117" s="27">
        <f t="shared" si="4"/>
        <v>124290</v>
      </c>
      <c r="W117" s="28">
        <f t="shared" si="5"/>
        <v>4.1854875660993993E-4</v>
      </c>
      <c r="X117" s="9"/>
    </row>
    <row r="118" spans="1:24">
      <c r="A118" s="10" t="s">
        <v>185</v>
      </c>
      <c r="B118" s="34" t="s">
        <v>36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27">
        <f t="shared" si="4"/>
        <v>0</v>
      </c>
      <c r="W118" s="28">
        <f t="shared" si="5"/>
        <v>0</v>
      </c>
      <c r="X118" s="9"/>
    </row>
    <row r="119" spans="1:24">
      <c r="A119" s="10" t="s">
        <v>186</v>
      </c>
      <c r="B119" s="34" t="s">
        <v>57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27">
        <f t="shared" si="4"/>
        <v>0</v>
      </c>
      <c r="W119" s="28">
        <f t="shared" si="5"/>
        <v>0</v>
      </c>
      <c r="X119" s="9"/>
    </row>
    <row r="120" spans="1:24">
      <c r="A120" s="10" t="s">
        <v>187</v>
      </c>
      <c r="B120" s="34" t="s">
        <v>47</v>
      </c>
      <c r="C120" s="13">
        <v>7436</v>
      </c>
      <c r="D120" s="13">
        <v>1167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31640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27">
        <f t="shared" si="4"/>
        <v>40243</v>
      </c>
      <c r="W120" s="28">
        <f t="shared" si="5"/>
        <v>1.3551900886840304E-4</v>
      </c>
      <c r="X120" s="9"/>
    </row>
    <row r="121" spans="1:24">
      <c r="A121" s="10" t="s">
        <v>188</v>
      </c>
      <c r="B121" s="34" t="s">
        <v>14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34700</v>
      </c>
      <c r="L121" s="13">
        <v>477818</v>
      </c>
      <c r="M121" s="13">
        <v>5250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27">
        <f t="shared" si="4"/>
        <v>517768</v>
      </c>
      <c r="W121" s="28">
        <f t="shared" si="5"/>
        <v>1.7435928281632907E-3</v>
      </c>
      <c r="X121" s="9"/>
    </row>
    <row r="122" spans="1:24">
      <c r="A122" s="10" t="s">
        <v>189</v>
      </c>
      <c r="B122" s="34" t="s">
        <v>67</v>
      </c>
      <c r="C122" s="13">
        <v>0</v>
      </c>
      <c r="D122" s="13">
        <v>0</v>
      </c>
      <c r="E122" s="13">
        <v>274741</v>
      </c>
      <c r="F122" s="13">
        <v>337139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82908</v>
      </c>
      <c r="U122" s="13">
        <v>3549724</v>
      </c>
      <c r="V122" s="27">
        <f t="shared" si="4"/>
        <v>4244512</v>
      </c>
      <c r="W122" s="28">
        <f t="shared" si="5"/>
        <v>1.4293468662128647E-2</v>
      </c>
      <c r="X122" s="9"/>
    </row>
    <row r="123" spans="1:24">
      <c r="A123" s="10" t="s">
        <v>190</v>
      </c>
      <c r="B123" s="34" t="s">
        <v>54</v>
      </c>
      <c r="C123" s="13">
        <v>0</v>
      </c>
      <c r="D123" s="13">
        <v>0</v>
      </c>
      <c r="E123" s="13">
        <v>0</v>
      </c>
      <c r="F123" s="13">
        <v>737502</v>
      </c>
      <c r="G123" s="13">
        <v>2338557</v>
      </c>
      <c r="H123" s="13">
        <v>1894981</v>
      </c>
      <c r="I123" s="13">
        <v>0</v>
      </c>
      <c r="J123" s="13">
        <v>0</v>
      </c>
      <c r="K123" s="13">
        <v>1374631</v>
      </c>
      <c r="L123" s="13">
        <v>0</v>
      </c>
      <c r="M123" s="13">
        <v>54173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27">
        <f t="shared" si="4"/>
        <v>6399844</v>
      </c>
      <c r="W123" s="28">
        <f t="shared" si="5"/>
        <v>2.1551587003762047E-2</v>
      </c>
      <c r="X123" s="9"/>
    </row>
    <row r="124" spans="1:24">
      <c r="A124" s="10" t="s">
        <v>191</v>
      </c>
      <c r="B124" s="34" t="s">
        <v>35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15043</v>
      </c>
      <c r="J124" s="13">
        <v>684957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27">
        <f t="shared" si="4"/>
        <v>700000</v>
      </c>
      <c r="W124" s="28">
        <f t="shared" si="5"/>
        <v>2.3572622868047147E-3</v>
      </c>
      <c r="X124" s="9"/>
    </row>
    <row r="125" spans="1:24">
      <c r="A125" s="10" t="s">
        <v>192</v>
      </c>
      <c r="B125" s="34" t="s">
        <v>3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27">
        <f t="shared" si="4"/>
        <v>0</v>
      </c>
      <c r="W125" s="28">
        <f t="shared" si="5"/>
        <v>0</v>
      </c>
      <c r="X125" s="9"/>
    </row>
    <row r="126" spans="1:24">
      <c r="A126" s="10" t="s">
        <v>193</v>
      </c>
      <c r="B126" s="34" t="s">
        <v>51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27">
        <f t="shared" si="4"/>
        <v>0</v>
      </c>
      <c r="W126" s="28">
        <f t="shared" si="5"/>
        <v>0</v>
      </c>
      <c r="X126" s="9"/>
    </row>
    <row r="127" spans="1:24">
      <c r="A127" s="10" t="s">
        <v>194</v>
      </c>
      <c r="B127" s="34" t="s">
        <v>4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4860</v>
      </c>
      <c r="U127" s="13">
        <v>337041</v>
      </c>
      <c r="V127" s="27">
        <f t="shared" si="4"/>
        <v>341901</v>
      </c>
      <c r="W127" s="28">
        <f t="shared" si="5"/>
        <v>1.1513576187440267E-3</v>
      </c>
      <c r="X127" s="9"/>
    </row>
    <row r="128" spans="1:24">
      <c r="A128" s="10" t="s">
        <v>195</v>
      </c>
      <c r="B128" s="34" t="s">
        <v>44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27">
        <f t="shared" si="4"/>
        <v>0</v>
      </c>
      <c r="W128" s="28">
        <f t="shared" si="5"/>
        <v>0</v>
      </c>
      <c r="X128" s="9"/>
    </row>
    <row r="129" spans="1:24">
      <c r="A129" s="10" t="s">
        <v>196</v>
      </c>
      <c r="B129" s="34" t="s">
        <v>51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27">
        <f t="shared" si="4"/>
        <v>0</v>
      </c>
      <c r="W129" s="28">
        <f t="shared" si="5"/>
        <v>0</v>
      </c>
      <c r="X129" s="9"/>
    </row>
    <row r="130" spans="1:24">
      <c r="A130" s="10" t="s">
        <v>197</v>
      </c>
      <c r="B130" s="34" t="s">
        <v>32</v>
      </c>
      <c r="C130" s="13">
        <v>608600</v>
      </c>
      <c r="D130" s="13">
        <v>87570</v>
      </c>
      <c r="E130" s="13">
        <v>0</v>
      </c>
      <c r="F130" s="13">
        <v>0</v>
      </c>
      <c r="G130" s="13">
        <v>565514</v>
      </c>
      <c r="H130" s="13">
        <v>2234267</v>
      </c>
      <c r="I130" s="13">
        <v>727590</v>
      </c>
      <c r="J130" s="13">
        <v>191534</v>
      </c>
      <c r="K130" s="13">
        <v>514466</v>
      </c>
      <c r="L130" s="13">
        <v>0</v>
      </c>
      <c r="M130" s="13">
        <v>0</v>
      </c>
      <c r="N130" s="13">
        <v>0</v>
      </c>
      <c r="O130" s="13">
        <v>18409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27">
        <f t="shared" si="4"/>
        <v>4947950</v>
      </c>
      <c r="W130" s="28">
        <f t="shared" si="5"/>
        <v>1.6662308474279124E-2</v>
      </c>
      <c r="X130" s="9"/>
    </row>
    <row r="131" spans="1:24">
      <c r="A131" s="10" t="s">
        <v>198</v>
      </c>
      <c r="B131" s="34" t="s">
        <v>32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27">
        <f t="shared" si="4"/>
        <v>0</v>
      </c>
      <c r="W131" s="28">
        <f t="shared" si="5"/>
        <v>0</v>
      </c>
      <c r="X131" s="9"/>
    </row>
    <row r="132" spans="1:24">
      <c r="A132" s="10" t="s">
        <v>199</v>
      </c>
      <c r="B132" s="34" t="s">
        <v>7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7">
        <f t="shared" si="4"/>
        <v>0</v>
      </c>
      <c r="W132" s="28">
        <f t="shared" ref="W132:W163" si="6">(V132/V$417)</f>
        <v>0</v>
      </c>
      <c r="X132" s="9"/>
    </row>
    <row r="133" spans="1:24">
      <c r="A133" s="10" t="s">
        <v>200</v>
      </c>
      <c r="B133" s="34" t="s">
        <v>12</v>
      </c>
      <c r="C133" s="13">
        <v>747919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439586</v>
      </c>
      <c r="P133" s="13">
        <v>1571731</v>
      </c>
      <c r="Q133" s="13">
        <v>0</v>
      </c>
      <c r="R133" s="13">
        <v>79437</v>
      </c>
      <c r="S133" s="13">
        <v>5926870</v>
      </c>
      <c r="T133" s="13">
        <v>1214897</v>
      </c>
      <c r="U133" s="13">
        <v>0</v>
      </c>
      <c r="V133" s="27">
        <f t="shared" si="4"/>
        <v>9980440</v>
      </c>
      <c r="W133" s="28">
        <f t="shared" si="6"/>
        <v>3.3609306882453206E-2</v>
      </c>
      <c r="X133" s="9"/>
    </row>
    <row r="134" spans="1:24">
      <c r="A134" s="10" t="s">
        <v>201</v>
      </c>
      <c r="B134" s="34" t="s">
        <v>51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27">
        <f t="shared" ref="V134:V197" si="7">SUM(C134:U134)</f>
        <v>0</v>
      </c>
      <c r="W134" s="28">
        <f t="shared" si="6"/>
        <v>0</v>
      </c>
      <c r="X134" s="9"/>
    </row>
    <row r="135" spans="1:24">
      <c r="A135" s="10" t="s">
        <v>202</v>
      </c>
      <c r="B135" s="34" t="s">
        <v>20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27">
        <f t="shared" si="7"/>
        <v>0</v>
      </c>
      <c r="W135" s="28">
        <f t="shared" si="6"/>
        <v>0</v>
      </c>
      <c r="X135" s="9"/>
    </row>
    <row r="136" spans="1:24">
      <c r="A136" s="10" t="s">
        <v>203</v>
      </c>
      <c r="B136" s="34" t="s">
        <v>40</v>
      </c>
      <c r="C136" s="13">
        <v>87255</v>
      </c>
      <c r="D136" s="13">
        <v>443997</v>
      </c>
      <c r="E136" s="13">
        <v>0</v>
      </c>
      <c r="F136" s="13">
        <v>0</v>
      </c>
      <c r="G136" s="13">
        <v>570000</v>
      </c>
      <c r="H136" s="13">
        <v>27710</v>
      </c>
      <c r="I136" s="13">
        <v>186225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1137855</v>
      </c>
      <c r="P136" s="13">
        <v>789152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27">
        <f t="shared" si="7"/>
        <v>3242194</v>
      </c>
      <c r="W136" s="28">
        <f t="shared" si="6"/>
        <v>1.0918145203863607E-2</v>
      </c>
      <c r="X136" s="9"/>
    </row>
    <row r="137" spans="1:24">
      <c r="A137" s="10" t="s">
        <v>204</v>
      </c>
      <c r="B137" s="34" t="s">
        <v>32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27">
        <f t="shared" si="7"/>
        <v>0</v>
      </c>
      <c r="W137" s="28">
        <f t="shared" si="6"/>
        <v>0</v>
      </c>
      <c r="X137" s="9"/>
    </row>
    <row r="138" spans="1:24">
      <c r="A138" s="10" t="s">
        <v>205</v>
      </c>
      <c r="B138" s="34" t="s">
        <v>20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1806079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27">
        <f t="shared" si="7"/>
        <v>1806079</v>
      </c>
      <c r="W138" s="28">
        <f t="shared" si="6"/>
        <v>6.0820027338428168E-3</v>
      </c>
      <c r="X138" s="9"/>
    </row>
    <row r="139" spans="1:24">
      <c r="A139" s="10" t="s">
        <v>206</v>
      </c>
      <c r="B139" s="34" t="s">
        <v>35</v>
      </c>
      <c r="C139" s="13">
        <v>100000</v>
      </c>
      <c r="D139" s="13">
        <v>0</v>
      </c>
      <c r="E139" s="13">
        <v>1888790</v>
      </c>
      <c r="F139" s="13">
        <v>0</v>
      </c>
      <c r="G139" s="13">
        <v>34730</v>
      </c>
      <c r="H139" s="13">
        <v>105928</v>
      </c>
      <c r="I139" s="13">
        <v>302730</v>
      </c>
      <c r="J139" s="13">
        <v>673415</v>
      </c>
      <c r="K139" s="13">
        <v>16556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27">
        <f t="shared" si="7"/>
        <v>3122149</v>
      </c>
      <c r="W139" s="28">
        <f t="shared" si="6"/>
        <v>1.0513891559264361E-2</v>
      </c>
      <c r="X139" s="9"/>
    </row>
    <row r="140" spans="1:24">
      <c r="A140" s="10" t="s">
        <v>207</v>
      </c>
      <c r="B140" s="34" t="s">
        <v>58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342617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27">
        <f t="shared" si="7"/>
        <v>342617</v>
      </c>
      <c r="W140" s="28">
        <f t="shared" si="6"/>
        <v>1.1537687613116727E-3</v>
      </c>
      <c r="X140" s="9"/>
    </row>
    <row r="141" spans="1:24">
      <c r="A141" s="10" t="s">
        <v>208</v>
      </c>
      <c r="B141" s="34" t="s">
        <v>51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27">
        <f t="shared" si="7"/>
        <v>0</v>
      </c>
      <c r="W141" s="28">
        <f t="shared" si="6"/>
        <v>0</v>
      </c>
      <c r="X141" s="9"/>
    </row>
    <row r="142" spans="1:24">
      <c r="A142" s="10" t="s">
        <v>209</v>
      </c>
      <c r="B142" s="34" t="s">
        <v>53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27">
        <f t="shared" si="7"/>
        <v>0</v>
      </c>
      <c r="W142" s="28">
        <f t="shared" si="6"/>
        <v>0</v>
      </c>
      <c r="X142" s="9"/>
    </row>
    <row r="143" spans="1:24">
      <c r="A143" s="10" t="s">
        <v>210</v>
      </c>
      <c r="B143" s="34" t="s">
        <v>54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27">
        <f t="shared" si="7"/>
        <v>0</v>
      </c>
      <c r="W143" s="28">
        <f t="shared" si="6"/>
        <v>0</v>
      </c>
      <c r="X143" s="9"/>
    </row>
    <row r="144" spans="1:24">
      <c r="A144" s="10" t="s">
        <v>211</v>
      </c>
      <c r="B144" s="34" t="s">
        <v>8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109841</v>
      </c>
      <c r="Q144" s="13">
        <v>222568</v>
      </c>
      <c r="R144" s="13">
        <v>7379</v>
      </c>
      <c r="S144" s="13">
        <v>0</v>
      </c>
      <c r="T144" s="13">
        <v>146571</v>
      </c>
      <c r="U144" s="13">
        <v>0</v>
      </c>
      <c r="V144" s="27">
        <f t="shared" si="7"/>
        <v>486359</v>
      </c>
      <c r="W144" s="28">
        <f t="shared" si="6"/>
        <v>1.637822469354363E-3</v>
      </c>
      <c r="X144" s="9"/>
    </row>
    <row r="145" spans="1:24">
      <c r="A145" s="10" t="s">
        <v>212</v>
      </c>
      <c r="B145" s="34" t="s">
        <v>6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27">
        <f t="shared" si="7"/>
        <v>0</v>
      </c>
      <c r="W145" s="28">
        <f t="shared" si="6"/>
        <v>0</v>
      </c>
      <c r="X145" s="9"/>
    </row>
    <row r="146" spans="1:24">
      <c r="A146" s="10" t="s">
        <v>213</v>
      </c>
      <c r="B146" s="34" t="s">
        <v>56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7">
        <f t="shared" si="7"/>
        <v>0</v>
      </c>
      <c r="W146" s="28">
        <f t="shared" si="6"/>
        <v>0</v>
      </c>
      <c r="X146" s="9"/>
    </row>
    <row r="147" spans="1:24">
      <c r="A147" s="10" t="s">
        <v>214</v>
      </c>
      <c r="B147" s="34" t="s">
        <v>20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7352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27">
        <f t="shared" si="7"/>
        <v>7352</v>
      </c>
      <c r="W147" s="28">
        <f t="shared" si="6"/>
        <v>2.4757989046554658E-5</v>
      </c>
      <c r="X147" s="9"/>
    </row>
    <row r="148" spans="1:24">
      <c r="A148" s="10" t="s">
        <v>215</v>
      </c>
      <c r="B148" s="34" t="s">
        <v>51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27">
        <f t="shared" si="7"/>
        <v>0</v>
      </c>
      <c r="W148" s="28">
        <f t="shared" si="6"/>
        <v>0</v>
      </c>
      <c r="X148" s="9"/>
    </row>
    <row r="149" spans="1:24">
      <c r="A149" s="10" t="s">
        <v>216</v>
      </c>
      <c r="B149" s="34" t="s">
        <v>3</v>
      </c>
      <c r="C149" s="13">
        <v>142000</v>
      </c>
      <c r="D149" s="13">
        <v>0</v>
      </c>
      <c r="E149" s="13">
        <v>0</v>
      </c>
      <c r="F149" s="13">
        <v>194000</v>
      </c>
      <c r="G149" s="13">
        <v>0</v>
      </c>
      <c r="H149" s="13">
        <v>0</v>
      </c>
      <c r="I149" s="13">
        <v>75600</v>
      </c>
      <c r="J149" s="13">
        <v>0</v>
      </c>
      <c r="K149" s="13">
        <v>626728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27">
        <f t="shared" si="7"/>
        <v>1038328</v>
      </c>
      <c r="W149" s="28">
        <f t="shared" si="6"/>
        <v>3.4965877653333794E-3</v>
      </c>
      <c r="X149" s="9"/>
    </row>
    <row r="150" spans="1:24">
      <c r="A150" s="10" t="s">
        <v>217</v>
      </c>
      <c r="B150" s="34" t="s">
        <v>44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27">
        <f t="shared" si="7"/>
        <v>0</v>
      </c>
      <c r="W150" s="28">
        <f t="shared" si="6"/>
        <v>0</v>
      </c>
      <c r="X150" s="9"/>
    </row>
    <row r="151" spans="1:24">
      <c r="A151" s="10" t="s">
        <v>218</v>
      </c>
      <c r="B151" s="34" t="s">
        <v>44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27">
        <f t="shared" si="7"/>
        <v>0</v>
      </c>
      <c r="W151" s="28">
        <f t="shared" si="6"/>
        <v>0</v>
      </c>
      <c r="X151" s="9"/>
    </row>
    <row r="152" spans="1:24">
      <c r="A152" s="10" t="s">
        <v>219</v>
      </c>
      <c r="B152" s="34" t="s">
        <v>3</v>
      </c>
      <c r="C152" s="13">
        <v>223006</v>
      </c>
      <c r="D152" s="13">
        <v>0</v>
      </c>
      <c r="E152" s="13">
        <v>0</v>
      </c>
      <c r="F152" s="13">
        <v>0</v>
      </c>
      <c r="G152" s="13">
        <v>0</v>
      </c>
      <c r="H152" s="13">
        <v>2347193</v>
      </c>
      <c r="I152" s="13">
        <v>81970</v>
      </c>
      <c r="J152" s="13">
        <v>0</v>
      </c>
      <c r="K152" s="13">
        <v>653216</v>
      </c>
      <c r="L152" s="13">
        <v>316365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27">
        <f t="shared" si="7"/>
        <v>3621750</v>
      </c>
      <c r="W152" s="28">
        <f t="shared" si="6"/>
        <v>1.2196306696049965E-2</v>
      </c>
      <c r="X152" s="9"/>
    </row>
    <row r="153" spans="1:24">
      <c r="A153" s="10" t="s">
        <v>220</v>
      </c>
      <c r="B153" s="34" t="s">
        <v>51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27">
        <f t="shared" si="7"/>
        <v>0</v>
      </c>
      <c r="W153" s="28">
        <f t="shared" si="6"/>
        <v>0</v>
      </c>
      <c r="X153" s="9"/>
    </row>
    <row r="154" spans="1:24">
      <c r="A154" s="10" t="s">
        <v>221</v>
      </c>
      <c r="B154" s="34" t="s">
        <v>54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27">
        <f t="shared" si="7"/>
        <v>0</v>
      </c>
      <c r="W154" s="28">
        <f t="shared" si="6"/>
        <v>0</v>
      </c>
      <c r="X154" s="9"/>
    </row>
    <row r="155" spans="1:24">
      <c r="A155" s="10" t="s">
        <v>222</v>
      </c>
      <c r="B155" s="34" t="s">
        <v>54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7">
        <f t="shared" si="7"/>
        <v>0</v>
      </c>
      <c r="W155" s="28">
        <f t="shared" si="6"/>
        <v>0</v>
      </c>
      <c r="X155" s="9"/>
    </row>
    <row r="156" spans="1:24">
      <c r="A156" s="10" t="s">
        <v>223</v>
      </c>
      <c r="B156" s="34" t="s">
        <v>46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241696</v>
      </c>
      <c r="M156" s="13">
        <v>21192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27">
        <f t="shared" si="7"/>
        <v>262888</v>
      </c>
      <c r="W156" s="28">
        <f t="shared" si="6"/>
        <v>8.8527995436216828E-4</v>
      </c>
      <c r="X156" s="9"/>
    </row>
    <row r="157" spans="1:24">
      <c r="A157" s="10" t="s">
        <v>224</v>
      </c>
      <c r="B157" s="34" t="s">
        <v>8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27">
        <f t="shared" si="7"/>
        <v>0</v>
      </c>
      <c r="W157" s="28">
        <f t="shared" si="6"/>
        <v>0</v>
      </c>
      <c r="X157" s="9"/>
    </row>
    <row r="158" spans="1:24">
      <c r="A158" s="10" t="s">
        <v>225</v>
      </c>
      <c r="B158" s="34" t="s">
        <v>65</v>
      </c>
      <c r="C158" s="13">
        <v>0</v>
      </c>
      <c r="D158" s="13">
        <v>62250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148995</v>
      </c>
      <c r="S158" s="13">
        <v>27944</v>
      </c>
      <c r="T158" s="13">
        <v>0</v>
      </c>
      <c r="U158" s="13">
        <v>0</v>
      </c>
      <c r="V158" s="27">
        <f t="shared" si="7"/>
        <v>239189</v>
      </c>
      <c r="W158" s="28">
        <f t="shared" si="6"/>
        <v>8.0547315588361842E-4</v>
      </c>
      <c r="X158" s="9"/>
    </row>
    <row r="159" spans="1:24">
      <c r="A159" s="10" t="s">
        <v>226</v>
      </c>
      <c r="B159" s="34" t="s">
        <v>8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746412</v>
      </c>
      <c r="L159" s="13">
        <v>724171</v>
      </c>
      <c r="M159" s="13">
        <v>723391</v>
      </c>
      <c r="N159" s="13">
        <v>715597</v>
      </c>
      <c r="O159" s="13">
        <v>593870</v>
      </c>
      <c r="P159" s="13">
        <v>0</v>
      </c>
      <c r="Q159" s="13">
        <v>0</v>
      </c>
      <c r="R159" s="13">
        <v>0</v>
      </c>
      <c r="S159" s="13">
        <v>0</v>
      </c>
      <c r="T159" s="13">
        <v>415904</v>
      </c>
      <c r="U159" s="13">
        <v>34093</v>
      </c>
      <c r="V159" s="27">
        <f t="shared" si="7"/>
        <v>3953438</v>
      </c>
      <c r="W159" s="28">
        <f t="shared" si="6"/>
        <v>1.331327185802951E-2</v>
      </c>
      <c r="X159" s="9"/>
    </row>
    <row r="160" spans="1:24">
      <c r="A160" s="10" t="s">
        <v>227</v>
      </c>
      <c r="B160" s="34" t="s">
        <v>41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7">
        <f t="shared" si="7"/>
        <v>0</v>
      </c>
      <c r="W160" s="28">
        <f t="shared" si="6"/>
        <v>0</v>
      </c>
      <c r="X160" s="9"/>
    </row>
    <row r="161" spans="1:24">
      <c r="A161" s="10" t="s">
        <v>228</v>
      </c>
      <c r="B161" s="34" t="s">
        <v>44</v>
      </c>
      <c r="C161" s="13">
        <v>5173</v>
      </c>
      <c r="D161" s="13">
        <v>106476</v>
      </c>
      <c r="E161" s="13">
        <v>42638</v>
      </c>
      <c r="F161" s="13">
        <v>0</v>
      </c>
      <c r="G161" s="13">
        <v>172736</v>
      </c>
      <c r="H161" s="13">
        <v>72882</v>
      </c>
      <c r="I161" s="13">
        <v>0</v>
      </c>
      <c r="J161" s="13">
        <v>93790</v>
      </c>
      <c r="K161" s="13">
        <v>29793</v>
      </c>
      <c r="L161" s="13">
        <v>113289</v>
      </c>
      <c r="M161" s="13">
        <v>21827</v>
      </c>
      <c r="N161" s="13">
        <v>22758</v>
      </c>
      <c r="O161" s="13">
        <v>60022</v>
      </c>
      <c r="P161" s="13">
        <v>760151</v>
      </c>
      <c r="Q161" s="13">
        <v>427500</v>
      </c>
      <c r="R161" s="13">
        <v>0</v>
      </c>
      <c r="S161" s="13">
        <v>0</v>
      </c>
      <c r="T161" s="13">
        <v>1700</v>
      </c>
      <c r="U161" s="13">
        <v>318</v>
      </c>
      <c r="V161" s="27">
        <f t="shared" si="7"/>
        <v>1931053</v>
      </c>
      <c r="W161" s="28">
        <f t="shared" si="6"/>
        <v>6.5028548724587205E-3</v>
      </c>
      <c r="X161" s="9"/>
    </row>
    <row r="162" spans="1:24">
      <c r="A162" s="10" t="s">
        <v>229</v>
      </c>
      <c r="B162" s="34" t="s">
        <v>16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27">
        <f t="shared" si="7"/>
        <v>0</v>
      </c>
      <c r="W162" s="28">
        <f t="shared" si="6"/>
        <v>0</v>
      </c>
      <c r="X162" s="9"/>
    </row>
    <row r="163" spans="1:24">
      <c r="A163" s="10" t="s">
        <v>230</v>
      </c>
      <c r="B163" s="34" t="s">
        <v>35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27">
        <f t="shared" si="7"/>
        <v>0</v>
      </c>
      <c r="W163" s="28">
        <f t="shared" si="6"/>
        <v>0</v>
      </c>
      <c r="X163" s="9"/>
    </row>
    <row r="164" spans="1:24">
      <c r="A164" s="10" t="s">
        <v>231</v>
      </c>
      <c r="B164" s="34" t="s">
        <v>51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7">
        <f t="shared" si="7"/>
        <v>0</v>
      </c>
      <c r="W164" s="28">
        <f t="shared" ref="W164:W195" si="8">(V164/V$417)</f>
        <v>0</v>
      </c>
      <c r="X164" s="9"/>
    </row>
    <row r="165" spans="1:24">
      <c r="A165" s="10" t="s">
        <v>232</v>
      </c>
      <c r="B165" s="34" t="s">
        <v>7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7">
        <f t="shared" si="7"/>
        <v>0</v>
      </c>
      <c r="W165" s="28">
        <f t="shared" si="8"/>
        <v>0</v>
      </c>
      <c r="X165" s="9"/>
    </row>
    <row r="166" spans="1:24">
      <c r="A166" s="10" t="s">
        <v>233</v>
      </c>
      <c r="B166" s="34" t="s">
        <v>44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27">
        <f t="shared" si="7"/>
        <v>0</v>
      </c>
      <c r="W166" s="28">
        <f t="shared" si="8"/>
        <v>0</v>
      </c>
      <c r="X166" s="9"/>
    </row>
    <row r="167" spans="1:24">
      <c r="A167" s="10" t="s">
        <v>234</v>
      </c>
      <c r="B167" s="34" t="s">
        <v>7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7">
        <f t="shared" si="7"/>
        <v>0</v>
      </c>
      <c r="W167" s="28">
        <f t="shared" si="8"/>
        <v>0</v>
      </c>
      <c r="X167" s="9"/>
    </row>
    <row r="168" spans="1:24">
      <c r="A168" s="10" t="s">
        <v>235</v>
      </c>
      <c r="B168" s="34" t="s">
        <v>31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7">
        <f t="shared" si="7"/>
        <v>0</v>
      </c>
      <c r="W168" s="28">
        <f t="shared" si="8"/>
        <v>0</v>
      </c>
      <c r="X168" s="9"/>
    </row>
    <row r="169" spans="1:24">
      <c r="A169" s="10" t="s">
        <v>236</v>
      </c>
      <c r="B169" s="34" t="s">
        <v>53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27">
        <f t="shared" si="7"/>
        <v>0</v>
      </c>
      <c r="W169" s="28">
        <f t="shared" si="8"/>
        <v>0</v>
      </c>
      <c r="X169" s="9"/>
    </row>
    <row r="170" spans="1:24">
      <c r="A170" s="10" t="s">
        <v>237</v>
      </c>
      <c r="B170" s="34" t="s">
        <v>53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27">
        <f t="shared" si="7"/>
        <v>0</v>
      </c>
      <c r="W170" s="28">
        <f t="shared" si="8"/>
        <v>0</v>
      </c>
      <c r="X170" s="9"/>
    </row>
    <row r="171" spans="1:24">
      <c r="A171" s="10" t="s">
        <v>518</v>
      </c>
      <c r="B171" s="34" t="s">
        <v>43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3225144</v>
      </c>
      <c r="S171" s="13">
        <v>0</v>
      </c>
      <c r="T171" s="13">
        <v>0</v>
      </c>
      <c r="U171" s="13">
        <v>0</v>
      </c>
      <c r="V171" s="27">
        <f t="shared" si="7"/>
        <v>3225144</v>
      </c>
      <c r="W171" s="28">
        <f t="shared" si="8"/>
        <v>1.0860729029592149E-2</v>
      </c>
      <c r="X171" s="9"/>
    </row>
    <row r="172" spans="1:24">
      <c r="A172" s="10" t="s">
        <v>238</v>
      </c>
      <c r="B172" s="34" t="s">
        <v>38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27">
        <f t="shared" si="7"/>
        <v>0</v>
      </c>
      <c r="W172" s="28">
        <f t="shared" si="8"/>
        <v>0</v>
      </c>
      <c r="X172" s="9"/>
    </row>
    <row r="173" spans="1:24">
      <c r="A173" s="10" t="s">
        <v>239</v>
      </c>
      <c r="B173" s="34" t="s">
        <v>55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27">
        <f t="shared" si="7"/>
        <v>0</v>
      </c>
      <c r="W173" s="28">
        <f t="shared" si="8"/>
        <v>0</v>
      </c>
      <c r="X173" s="9"/>
    </row>
    <row r="174" spans="1:24">
      <c r="A174" s="10" t="s">
        <v>240</v>
      </c>
      <c r="B174" s="34" t="s">
        <v>11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533119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27">
        <f t="shared" si="7"/>
        <v>533119</v>
      </c>
      <c r="W174" s="28">
        <f t="shared" si="8"/>
        <v>1.795287590112918E-3</v>
      </c>
      <c r="X174" s="9"/>
    </row>
    <row r="175" spans="1:24">
      <c r="A175" s="10" t="s">
        <v>241</v>
      </c>
      <c r="B175" s="34" t="s">
        <v>45</v>
      </c>
      <c r="C175" s="13">
        <v>1043938</v>
      </c>
      <c r="D175" s="13">
        <v>0</v>
      </c>
      <c r="E175" s="13">
        <v>0</v>
      </c>
      <c r="F175" s="13">
        <v>150395</v>
      </c>
      <c r="G175" s="13">
        <v>83632</v>
      </c>
      <c r="H175" s="13">
        <v>188962</v>
      </c>
      <c r="I175" s="13">
        <v>1289483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2000000</v>
      </c>
      <c r="V175" s="27">
        <f t="shared" si="7"/>
        <v>4756410</v>
      </c>
      <c r="W175" s="28">
        <f t="shared" si="8"/>
        <v>1.6017294162258302E-2</v>
      </c>
      <c r="X175" s="9"/>
    </row>
    <row r="176" spans="1:24">
      <c r="A176" s="10" t="s">
        <v>242</v>
      </c>
      <c r="B176" s="34" t="s">
        <v>475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27">
        <f t="shared" si="7"/>
        <v>0</v>
      </c>
      <c r="W176" s="28">
        <f t="shared" si="8"/>
        <v>0</v>
      </c>
      <c r="X176" s="9"/>
    </row>
    <row r="177" spans="1:24">
      <c r="A177" s="10" t="s">
        <v>243</v>
      </c>
      <c r="B177" s="34" t="s">
        <v>475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1080</v>
      </c>
      <c r="T177" s="13">
        <v>0</v>
      </c>
      <c r="U177" s="13">
        <v>0</v>
      </c>
      <c r="V177" s="27">
        <f t="shared" si="7"/>
        <v>1080</v>
      </c>
      <c r="W177" s="28">
        <f t="shared" si="8"/>
        <v>3.6369189567844169E-6</v>
      </c>
      <c r="X177" s="9"/>
    </row>
    <row r="178" spans="1:24">
      <c r="A178" s="10" t="s">
        <v>244</v>
      </c>
      <c r="B178" s="34" t="s">
        <v>32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27">
        <f t="shared" si="7"/>
        <v>0</v>
      </c>
      <c r="W178" s="28">
        <f t="shared" si="8"/>
        <v>0</v>
      </c>
      <c r="X178" s="9"/>
    </row>
    <row r="179" spans="1:24">
      <c r="A179" s="10" t="s">
        <v>245</v>
      </c>
      <c r="B179" s="34" t="s">
        <v>24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27">
        <f t="shared" si="7"/>
        <v>0</v>
      </c>
      <c r="W179" s="28">
        <f t="shared" si="8"/>
        <v>0</v>
      </c>
      <c r="X179" s="9"/>
    </row>
    <row r="180" spans="1:24">
      <c r="A180" s="10" t="s">
        <v>246</v>
      </c>
      <c r="B180" s="34" t="s">
        <v>58</v>
      </c>
      <c r="C180" s="13">
        <v>0</v>
      </c>
      <c r="D180" s="13">
        <v>541140</v>
      </c>
      <c r="E180" s="13">
        <v>454491</v>
      </c>
      <c r="F180" s="13">
        <v>65887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27">
        <f t="shared" si="7"/>
        <v>1061518</v>
      </c>
      <c r="W180" s="28">
        <f t="shared" si="8"/>
        <v>3.574680497377667E-3</v>
      </c>
      <c r="X180" s="9"/>
    </row>
    <row r="181" spans="1:24">
      <c r="A181" s="10" t="s">
        <v>247</v>
      </c>
      <c r="B181" s="34" t="s">
        <v>24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27">
        <f t="shared" si="7"/>
        <v>0</v>
      </c>
      <c r="W181" s="28">
        <f t="shared" si="8"/>
        <v>0</v>
      </c>
      <c r="X181" s="9"/>
    </row>
    <row r="182" spans="1:24">
      <c r="A182" s="10" t="s">
        <v>248</v>
      </c>
      <c r="B182" s="34" t="s">
        <v>51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27">
        <f t="shared" si="7"/>
        <v>0</v>
      </c>
      <c r="W182" s="28">
        <f t="shared" si="8"/>
        <v>0</v>
      </c>
      <c r="X182" s="9"/>
    </row>
    <row r="183" spans="1:24">
      <c r="A183" s="10" t="s">
        <v>249</v>
      </c>
      <c r="B183" s="34" t="s">
        <v>51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27">
        <f t="shared" si="7"/>
        <v>0</v>
      </c>
      <c r="W183" s="28">
        <f t="shared" si="8"/>
        <v>0</v>
      </c>
      <c r="X183" s="9"/>
    </row>
    <row r="184" spans="1:24">
      <c r="A184" s="10" t="s">
        <v>250</v>
      </c>
      <c r="B184" s="34" t="s">
        <v>51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7">
        <f t="shared" si="7"/>
        <v>0</v>
      </c>
      <c r="W184" s="28">
        <f t="shared" si="8"/>
        <v>0</v>
      </c>
      <c r="X184" s="9"/>
    </row>
    <row r="185" spans="1:24">
      <c r="A185" s="10" t="s">
        <v>251</v>
      </c>
      <c r="B185" s="34" t="s">
        <v>43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27">
        <f t="shared" si="7"/>
        <v>0</v>
      </c>
      <c r="W185" s="28">
        <f t="shared" si="8"/>
        <v>0</v>
      </c>
      <c r="X185" s="9"/>
    </row>
    <row r="186" spans="1:24">
      <c r="A186" s="10" t="s">
        <v>252</v>
      </c>
      <c r="B186" s="34" t="s">
        <v>53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22500</v>
      </c>
      <c r="T186" s="13">
        <v>0</v>
      </c>
      <c r="U186" s="13">
        <v>0</v>
      </c>
      <c r="V186" s="27">
        <f t="shared" si="7"/>
        <v>22500</v>
      </c>
      <c r="W186" s="28">
        <f t="shared" si="8"/>
        <v>7.5769144933008682E-5</v>
      </c>
      <c r="X186" s="9"/>
    </row>
    <row r="187" spans="1:24">
      <c r="A187" s="10" t="s">
        <v>253</v>
      </c>
      <c r="B187" s="34" t="s">
        <v>44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27">
        <f t="shared" si="7"/>
        <v>0</v>
      </c>
      <c r="W187" s="28">
        <f t="shared" si="8"/>
        <v>0</v>
      </c>
      <c r="X187" s="9"/>
    </row>
    <row r="188" spans="1:24">
      <c r="A188" s="10" t="s">
        <v>254</v>
      </c>
      <c r="B188" s="34" t="s">
        <v>45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196996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27">
        <f t="shared" si="7"/>
        <v>196996</v>
      </c>
      <c r="W188" s="28">
        <f t="shared" si="8"/>
        <v>6.6338748778768794E-4</v>
      </c>
      <c r="X188" s="9"/>
    </row>
    <row r="189" spans="1:24">
      <c r="A189" s="10" t="s">
        <v>255</v>
      </c>
      <c r="B189" s="34" t="s">
        <v>45</v>
      </c>
      <c r="C189" s="13">
        <v>0</v>
      </c>
      <c r="D189" s="13">
        <v>914900</v>
      </c>
      <c r="E189" s="13">
        <v>540881</v>
      </c>
      <c r="F189" s="13">
        <v>446730</v>
      </c>
      <c r="G189" s="13">
        <v>77878</v>
      </c>
      <c r="H189" s="13">
        <v>3291034</v>
      </c>
      <c r="I189" s="13">
        <v>1287228</v>
      </c>
      <c r="J189" s="13">
        <v>824161</v>
      </c>
      <c r="K189" s="13">
        <v>0</v>
      </c>
      <c r="L189" s="13">
        <v>869470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27">
        <f t="shared" si="7"/>
        <v>8252282</v>
      </c>
      <c r="W189" s="28">
        <f t="shared" si="8"/>
        <v>2.7789704483824833E-2</v>
      </c>
      <c r="X189" s="9"/>
    </row>
    <row r="190" spans="1:24">
      <c r="A190" s="10" t="s">
        <v>256</v>
      </c>
      <c r="B190" s="34" t="s">
        <v>12</v>
      </c>
      <c r="C190" s="13">
        <v>250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27">
        <f t="shared" si="7"/>
        <v>250</v>
      </c>
      <c r="W190" s="28">
        <f t="shared" si="8"/>
        <v>8.418793881445409E-7</v>
      </c>
      <c r="X190" s="9"/>
    </row>
    <row r="191" spans="1:24">
      <c r="A191" s="10" t="s">
        <v>257</v>
      </c>
      <c r="B191" s="34" t="s">
        <v>50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2826000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27">
        <f t="shared" si="7"/>
        <v>2826000</v>
      </c>
      <c r="W191" s="28">
        <f t="shared" si="8"/>
        <v>9.516604603585891E-3</v>
      </c>
      <c r="X191" s="9"/>
    </row>
    <row r="192" spans="1:24">
      <c r="A192" s="10" t="s">
        <v>258</v>
      </c>
      <c r="B192" s="34" t="s">
        <v>3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7">
        <f t="shared" si="7"/>
        <v>0</v>
      </c>
      <c r="W192" s="28">
        <f t="shared" si="8"/>
        <v>0</v>
      </c>
      <c r="X192" s="9"/>
    </row>
    <row r="193" spans="1:24">
      <c r="A193" s="10" t="s">
        <v>259</v>
      </c>
      <c r="B193" s="34" t="s">
        <v>26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353831</v>
      </c>
      <c r="S193" s="13">
        <v>0</v>
      </c>
      <c r="T193" s="13">
        <v>0</v>
      </c>
      <c r="U193" s="13">
        <v>0</v>
      </c>
      <c r="V193" s="27">
        <f t="shared" si="7"/>
        <v>353831</v>
      </c>
      <c r="W193" s="28">
        <f t="shared" si="8"/>
        <v>1.1915321031462842E-3</v>
      </c>
      <c r="X193" s="9"/>
    </row>
    <row r="194" spans="1:24">
      <c r="A194" s="10" t="s">
        <v>260</v>
      </c>
      <c r="B194" s="34" t="s">
        <v>35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27">
        <f t="shared" si="7"/>
        <v>0</v>
      </c>
      <c r="W194" s="28">
        <f t="shared" si="8"/>
        <v>0</v>
      </c>
      <c r="X194" s="9"/>
    </row>
    <row r="195" spans="1:24">
      <c r="A195" s="10" t="s">
        <v>261</v>
      </c>
      <c r="B195" s="34" t="s">
        <v>54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3">
        <v>12739</v>
      </c>
      <c r="Q195" s="13">
        <v>0</v>
      </c>
      <c r="R195" s="13">
        <v>0</v>
      </c>
      <c r="S195" s="13">
        <v>0</v>
      </c>
      <c r="T195" s="13">
        <v>95760</v>
      </c>
      <c r="U195" s="13">
        <v>0</v>
      </c>
      <c r="V195" s="27">
        <f t="shared" si="7"/>
        <v>108499</v>
      </c>
      <c r="W195" s="28">
        <f t="shared" si="8"/>
        <v>3.6537228693717816E-4</v>
      </c>
      <c r="X195" s="9"/>
    </row>
    <row r="196" spans="1:24">
      <c r="A196" s="10" t="s">
        <v>262</v>
      </c>
      <c r="B196" s="34" t="s">
        <v>49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7">
        <f t="shared" si="7"/>
        <v>0</v>
      </c>
      <c r="W196" s="28">
        <f>(V196/V$417)</f>
        <v>0</v>
      </c>
      <c r="X196" s="9"/>
    </row>
    <row r="197" spans="1:24">
      <c r="A197" s="10" t="s">
        <v>263</v>
      </c>
      <c r="B197" s="34" t="s">
        <v>64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27">
        <f t="shared" si="7"/>
        <v>0</v>
      </c>
      <c r="W197" s="28">
        <f t="shared" ref="W197:W260" si="9">(V197/V$417)</f>
        <v>0</v>
      </c>
      <c r="X197" s="9"/>
    </row>
    <row r="198" spans="1:24">
      <c r="A198" s="10" t="s">
        <v>264</v>
      </c>
      <c r="B198" s="34" t="s">
        <v>14</v>
      </c>
      <c r="C198" s="13">
        <v>0</v>
      </c>
      <c r="D198" s="13">
        <v>152004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924819</v>
      </c>
      <c r="U198" s="13">
        <v>0</v>
      </c>
      <c r="V198" s="27">
        <f t="shared" ref="V198:V261" si="10">SUM(C198:U198)</f>
        <v>1076823</v>
      </c>
      <c r="W198" s="28">
        <f t="shared" si="9"/>
        <v>3.626220353519876E-3</v>
      </c>
      <c r="X198" s="9"/>
    </row>
    <row r="199" spans="1:24">
      <c r="A199" s="10" t="s">
        <v>265</v>
      </c>
      <c r="B199" s="34" t="s">
        <v>51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27">
        <f t="shared" si="10"/>
        <v>0</v>
      </c>
      <c r="W199" s="28">
        <f t="shared" si="9"/>
        <v>0</v>
      </c>
      <c r="X199" s="9"/>
    </row>
    <row r="200" spans="1:24">
      <c r="A200" s="10" t="s">
        <v>266</v>
      </c>
      <c r="B200" s="34" t="s">
        <v>54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928684</v>
      </c>
      <c r="P200" s="13">
        <v>223438</v>
      </c>
      <c r="Q200" s="13">
        <v>0</v>
      </c>
      <c r="R200" s="13">
        <v>0</v>
      </c>
      <c r="S200" s="13">
        <v>0</v>
      </c>
      <c r="T200" s="13">
        <v>581717</v>
      </c>
      <c r="U200" s="13">
        <v>4827250</v>
      </c>
      <c r="V200" s="27">
        <f t="shared" si="10"/>
        <v>6561089</v>
      </c>
      <c r="W200" s="28">
        <f t="shared" si="9"/>
        <v>2.2094582371527512E-2</v>
      </c>
      <c r="X200" s="9"/>
    </row>
    <row r="201" spans="1:24">
      <c r="A201" s="10" t="s">
        <v>267</v>
      </c>
      <c r="B201" s="34" t="s">
        <v>65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27">
        <f t="shared" si="10"/>
        <v>0</v>
      </c>
      <c r="W201" s="28">
        <f t="shared" si="9"/>
        <v>0</v>
      </c>
      <c r="X201" s="9"/>
    </row>
    <row r="202" spans="1:24">
      <c r="A202" s="10" t="s">
        <v>268</v>
      </c>
      <c r="B202" s="34" t="s">
        <v>60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27">
        <f t="shared" si="10"/>
        <v>0</v>
      </c>
      <c r="W202" s="28">
        <f t="shared" si="9"/>
        <v>0</v>
      </c>
      <c r="X202" s="9"/>
    </row>
    <row r="203" spans="1:24">
      <c r="A203" s="10" t="s">
        <v>269</v>
      </c>
      <c r="B203" s="34" t="s">
        <v>51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27">
        <f t="shared" si="10"/>
        <v>0</v>
      </c>
      <c r="W203" s="28">
        <f t="shared" si="9"/>
        <v>0</v>
      </c>
      <c r="X203" s="9"/>
    </row>
    <row r="204" spans="1:24">
      <c r="A204" s="10" t="s">
        <v>270</v>
      </c>
      <c r="B204" s="34" t="s">
        <v>28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27">
        <f t="shared" si="10"/>
        <v>0</v>
      </c>
      <c r="W204" s="28">
        <f t="shared" si="9"/>
        <v>0</v>
      </c>
      <c r="X204" s="9"/>
    </row>
    <row r="205" spans="1:24">
      <c r="A205" s="10" t="s">
        <v>271</v>
      </c>
      <c r="B205" s="34" t="s">
        <v>54</v>
      </c>
      <c r="C205" s="13">
        <v>37312</v>
      </c>
      <c r="D205" s="13">
        <v>3811</v>
      </c>
      <c r="E205" s="13">
        <v>32708</v>
      </c>
      <c r="F205" s="13">
        <v>1772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18900</v>
      </c>
      <c r="Q205" s="13">
        <v>565246</v>
      </c>
      <c r="R205" s="13">
        <v>356953</v>
      </c>
      <c r="S205" s="13">
        <v>405864</v>
      </c>
      <c r="T205" s="13">
        <v>0</v>
      </c>
      <c r="U205" s="13">
        <v>0</v>
      </c>
      <c r="V205" s="27">
        <f t="shared" si="10"/>
        <v>1422566</v>
      </c>
      <c r="W205" s="28">
        <f t="shared" si="9"/>
        <v>4.7905159747009081E-3</v>
      </c>
      <c r="X205" s="9"/>
    </row>
    <row r="206" spans="1:24">
      <c r="A206" s="10" t="s">
        <v>520</v>
      </c>
      <c r="B206" s="34" t="s">
        <v>51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27">
        <f t="shared" si="10"/>
        <v>0</v>
      </c>
      <c r="W206" s="28">
        <f t="shared" si="9"/>
        <v>0</v>
      </c>
      <c r="X206" s="9"/>
    </row>
    <row r="207" spans="1:24">
      <c r="A207" s="10" t="s">
        <v>272</v>
      </c>
      <c r="B207" s="34" t="s">
        <v>54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27">
        <f t="shared" si="10"/>
        <v>0</v>
      </c>
      <c r="W207" s="28">
        <f t="shared" si="9"/>
        <v>0</v>
      </c>
      <c r="X207" s="9"/>
    </row>
    <row r="208" spans="1:24">
      <c r="A208" s="10" t="s">
        <v>273</v>
      </c>
      <c r="B208" s="34" t="s">
        <v>51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27">
        <f t="shared" si="10"/>
        <v>0</v>
      </c>
      <c r="W208" s="28">
        <f t="shared" si="9"/>
        <v>0</v>
      </c>
      <c r="X208" s="9"/>
    </row>
    <row r="209" spans="1:24">
      <c r="A209" s="10" t="s">
        <v>274</v>
      </c>
      <c r="B209" s="34" t="s">
        <v>53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27">
        <f t="shared" si="10"/>
        <v>0</v>
      </c>
      <c r="W209" s="28">
        <f t="shared" si="9"/>
        <v>0</v>
      </c>
      <c r="X209" s="9"/>
    </row>
    <row r="210" spans="1:24">
      <c r="A210" s="10" t="s">
        <v>275</v>
      </c>
      <c r="B210" s="34" t="s">
        <v>8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758518</v>
      </c>
      <c r="V210" s="27">
        <f t="shared" si="10"/>
        <v>758518</v>
      </c>
      <c r="W210" s="28">
        <f t="shared" si="9"/>
        <v>2.5543226789464836E-3</v>
      </c>
      <c r="X210" s="9"/>
    </row>
    <row r="211" spans="1:24">
      <c r="A211" s="10" t="s">
        <v>276</v>
      </c>
      <c r="B211" s="34" t="s">
        <v>8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27">
        <f t="shared" si="10"/>
        <v>0</v>
      </c>
      <c r="W211" s="28">
        <f t="shared" si="9"/>
        <v>0</v>
      </c>
      <c r="X211" s="9"/>
    </row>
    <row r="212" spans="1:24">
      <c r="A212" s="10" t="s">
        <v>277</v>
      </c>
      <c r="B212" s="34" t="s">
        <v>8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27">
        <f t="shared" si="10"/>
        <v>0</v>
      </c>
      <c r="W212" s="28">
        <f t="shared" si="9"/>
        <v>0</v>
      </c>
      <c r="X212" s="9"/>
    </row>
    <row r="213" spans="1:24">
      <c r="A213" s="10" t="s">
        <v>278</v>
      </c>
      <c r="B213" s="34" t="s">
        <v>47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27">
        <f t="shared" si="10"/>
        <v>0</v>
      </c>
      <c r="W213" s="28">
        <f t="shared" si="9"/>
        <v>0</v>
      </c>
      <c r="X213" s="9"/>
    </row>
    <row r="214" spans="1:24">
      <c r="A214" s="10" t="s">
        <v>279</v>
      </c>
      <c r="B214" s="34" t="s">
        <v>6</v>
      </c>
      <c r="C214" s="13">
        <v>0</v>
      </c>
      <c r="D214" s="13">
        <v>0</v>
      </c>
      <c r="E214" s="13">
        <v>19000</v>
      </c>
      <c r="F214" s="13">
        <v>0</v>
      </c>
      <c r="G214" s="13">
        <v>269225</v>
      </c>
      <c r="H214" s="13">
        <v>575742</v>
      </c>
      <c r="I214" s="13">
        <v>22441</v>
      </c>
      <c r="J214" s="13">
        <v>576727</v>
      </c>
      <c r="K214" s="13">
        <v>0</v>
      </c>
      <c r="L214" s="13">
        <v>0</v>
      </c>
      <c r="M214" s="13">
        <v>0</v>
      </c>
      <c r="N214" s="13">
        <v>2249327</v>
      </c>
      <c r="O214" s="13">
        <v>20983</v>
      </c>
      <c r="P214" s="13">
        <v>0</v>
      </c>
      <c r="Q214" s="13">
        <v>0</v>
      </c>
      <c r="R214" s="13">
        <v>0</v>
      </c>
      <c r="S214" s="13">
        <v>0</v>
      </c>
      <c r="T214" s="13">
        <v>30690</v>
      </c>
      <c r="U214" s="13">
        <v>0</v>
      </c>
      <c r="V214" s="27">
        <f t="shared" si="10"/>
        <v>3764135</v>
      </c>
      <c r="W214" s="28">
        <f t="shared" si="9"/>
        <v>1.2675790682773806E-2</v>
      </c>
      <c r="X214" s="9"/>
    </row>
    <row r="215" spans="1:24">
      <c r="A215" s="10" t="s">
        <v>280</v>
      </c>
      <c r="B215" s="34" t="s">
        <v>45</v>
      </c>
      <c r="C215" s="13">
        <v>0</v>
      </c>
      <c r="D215" s="13">
        <v>0</v>
      </c>
      <c r="E215" s="13">
        <v>0</v>
      </c>
      <c r="F215" s="13">
        <v>0</v>
      </c>
      <c r="G215" s="13">
        <v>782238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7">
        <f t="shared" si="10"/>
        <v>782238</v>
      </c>
      <c r="W215" s="28">
        <f t="shared" si="9"/>
        <v>2.6342001952936378E-3</v>
      </c>
      <c r="X215" s="9"/>
    </row>
    <row r="216" spans="1:24">
      <c r="A216" s="10" t="s">
        <v>281</v>
      </c>
      <c r="B216" s="34" t="s">
        <v>8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7">
        <f t="shared" si="10"/>
        <v>0</v>
      </c>
      <c r="W216" s="28">
        <f t="shared" si="9"/>
        <v>0</v>
      </c>
      <c r="X216" s="9"/>
    </row>
    <row r="217" spans="1:24">
      <c r="A217" s="10" t="s">
        <v>36</v>
      </c>
      <c r="B217" s="34" t="s">
        <v>40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27">
        <f t="shared" si="10"/>
        <v>0</v>
      </c>
      <c r="W217" s="28">
        <f t="shared" si="9"/>
        <v>0</v>
      </c>
      <c r="X217" s="9"/>
    </row>
    <row r="218" spans="1:24">
      <c r="A218" s="10" t="s">
        <v>282</v>
      </c>
      <c r="B218" s="34" t="s">
        <v>35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27">
        <f t="shared" si="10"/>
        <v>0</v>
      </c>
      <c r="W218" s="28">
        <f t="shared" si="9"/>
        <v>0</v>
      </c>
      <c r="X218" s="9"/>
    </row>
    <row r="219" spans="1:24">
      <c r="A219" s="10" t="s">
        <v>283</v>
      </c>
      <c r="B219" s="34" t="s">
        <v>8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27">
        <f t="shared" si="10"/>
        <v>0</v>
      </c>
      <c r="W219" s="28">
        <f t="shared" si="9"/>
        <v>0</v>
      </c>
      <c r="X219" s="9"/>
    </row>
    <row r="220" spans="1:24">
      <c r="A220" s="10" t="s">
        <v>284</v>
      </c>
      <c r="B220" s="34" t="s">
        <v>62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7073100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26322</v>
      </c>
      <c r="R220" s="13">
        <v>2632</v>
      </c>
      <c r="S220" s="13">
        <v>0</v>
      </c>
      <c r="T220" s="13">
        <v>0</v>
      </c>
      <c r="U220" s="13">
        <v>343501</v>
      </c>
      <c r="V220" s="27">
        <f t="shared" si="10"/>
        <v>7445555</v>
      </c>
      <c r="W220" s="28">
        <f t="shared" si="9"/>
        <v>2.5073037151186108E-2</v>
      </c>
      <c r="X220" s="9"/>
    </row>
    <row r="221" spans="1:24">
      <c r="A221" s="10" t="s">
        <v>285</v>
      </c>
      <c r="B221" s="34" t="s">
        <v>478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31022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27">
        <f t="shared" si="10"/>
        <v>31022</v>
      </c>
      <c r="W221" s="28">
        <f t="shared" si="9"/>
        <v>1.0446712951607979E-4</v>
      </c>
      <c r="X221" s="9"/>
    </row>
    <row r="222" spans="1:24">
      <c r="A222" s="10" t="s">
        <v>286</v>
      </c>
      <c r="B222" s="34" t="s">
        <v>60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27">
        <f t="shared" si="10"/>
        <v>0</v>
      </c>
      <c r="W222" s="28">
        <f t="shared" si="9"/>
        <v>0</v>
      </c>
      <c r="X222" s="9"/>
    </row>
    <row r="223" spans="1:24">
      <c r="A223" s="10" t="s">
        <v>287</v>
      </c>
      <c r="B223" s="34" t="s">
        <v>51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27">
        <f t="shared" si="10"/>
        <v>0</v>
      </c>
      <c r="W223" s="28">
        <f t="shared" si="9"/>
        <v>0</v>
      </c>
      <c r="X223" s="9"/>
    </row>
    <row r="224" spans="1:24">
      <c r="A224" s="10" t="s">
        <v>288</v>
      </c>
      <c r="B224" s="34" t="s">
        <v>5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27">
        <f t="shared" si="10"/>
        <v>0</v>
      </c>
      <c r="W224" s="28">
        <f t="shared" si="9"/>
        <v>0</v>
      </c>
      <c r="X224" s="9"/>
    </row>
    <row r="225" spans="1:24">
      <c r="A225" s="10" t="s">
        <v>289</v>
      </c>
      <c r="B225" s="34" t="s">
        <v>4</v>
      </c>
      <c r="C225" s="13"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303708</v>
      </c>
      <c r="R225" s="13">
        <v>1067603</v>
      </c>
      <c r="S225" s="13">
        <v>3164543</v>
      </c>
      <c r="T225" s="13">
        <v>1803445</v>
      </c>
      <c r="U225" s="13">
        <v>169666</v>
      </c>
      <c r="V225" s="27">
        <f t="shared" si="10"/>
        <v>6508965</v>
      </c>
      <c r="W225" s="28">
        <f t="shared" si="9"/>
        <v>2.1919053886616927E-2</v>
      </c>
      <c r="X225" s="9"/>
    </row>
    <row r="226" spans="1:24">
      <c r="A226" s="10" t="s">
        <v>290</v>
      </c>
      <c r="B226" s="34" t="s">
        <v>53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27">
        <f t="shared" si="10"/>
        <v>0</v>
      </c>
      <c r="W226" s="28">
        <f t="shared" si="9"/>
        <v>0</v>
      </c>
      <c r="X226" s="9"/>
    </row>
    <row r="227" spans="1:24">
      <c r="A227" s="10" t="s">
        <v>40</v>
      </c>
      <c r="B227" s="34" t="s">
        <v>40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306234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0</v>
      </c>
      <c r="V227" s="27">
        <f t="shared" si="10"/>
        <v>306234</v>
      </c>
      <c r="W227" s="28">
        <f t="shared" si="9"/>
        <v>1.0312483701962214E-3</v>
      </c>
      <c r="X227" s="9"/>
    </row>
    <row r="228" spans="1:24">
      <c r="A228" s="10" t="s">
        <v>291</v>
      </c>
      <c r="B228" s="34" t="s">
        <v>49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27">
        <f t="shared" si="10"/>
        <v>0</v>
      </c>
      <c r="W228" s="28">
        <f t="shared" si="9"/>
        <v>0</v>
      </c>
      <c r="X228" s="9"/>
    </row>
    <row r="229" spans="1:24">
      <c r="A229" s="10" t="s">
        <v>292</v>
      </c>
      <c r="B229" s="34" t="s">
        <v>7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27">
        <f t="shared" si="10"/>
        <v>0</v>
      </c>
      <c r="W229" s="28">
        <f t="shared" si="9"/>
        <v>0</v>
      </c>
      <c r="X229" s="9"/>
    </row>
    <row r="230" spans="1:24">
      <c r="A230" s="10" t="s">
        <v>293</v>
      </c>
      <c r="B230" s="34" t="s">
        <v>32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30000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27">
        <f t="shared" si="10"/>
        <v>30000</v>
      </c>
      <c r="W230" s="28">
        <f t="shared" si="9"/>
        <v>1.0102552657734491E-4</v>
      </c>
      <c r="X230" s="9"/>
    </row>
    <row r="231" spans="1:24">
      <c r="A231" s="10" t="s">
        <v>294</v>
      </c>
      <c r="B231" s="34" t="s">
        <v>51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27">
        <f t="shared" si="10"/>
        <v>0</v>
      </c>
      <c r="W231" s="28">
        <f t="shared" si="9"/>
        <v>0</v>
      </c>
      <c r="X231" s="9"/>
    </row>
    <row r="232" spans="1:24">
      <c r="A232" s="10" t="s">
        <v>295</v>
      </c>
      <c r="B232" s="34" t="s">
        <v>51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27">
        <f t="shared" si="10"/>
        <v>0</v>
      </c>
      <c r="W232" s="28">
        <f t="shared" si="9"/>
        <v>0</v>
      </c>
      <c r="X232" s="9"/>
    </row>
    <row r="233" spans="1:24">
      <c r="A233" s="10" t="s">
        <v>296</v>
      </c>
      <c r="B233" s="34" t="s">
        <v>45</v>
      </c>
      <c r="C233" s="13">
        <v>0</v>
      </c>
      <c r="D233" s="13">
        <v>0</v>
      </c>
      <c r="E233" s="13">
        <v>0</v>
      </c>
      <c r="F233" s="13">
        <v>2772532</v>
      </c>
      <c r="G233" s="13">
        <v>8669544</v>
      </c>
      <c r="H233" s="13">
        <v>9673717</v>
      </c>
      <c r="I233" s="13">
        <v>820320</v>
      </c>
      <c r="J233" s="13">
        <v>140973</v>
      </c>
      <c r="K233" s="13">
        <v>129852</v>
      </c>
      <c r="L233" s="13">
        <v>184789</v>
      </c>
      <c r="M233" s="13">
        <v>501850</v>
      </c>
      <c r="N233" s="13">
        <v>756498</v>
      </c>
      <c r="O233" s="13">
        <v>498000</v>
      </c>
      <c r="P233" s="13">
        <v>998000</v>
      </c>
      <c r="Q233" s="13">
        <v>1080336</v>
      </c>
      <c r="R233" s="13">
        <v>1336951</v>
      </c>
      <c r="S233" s="13">
        <v>1837926</v>
      </c>
      <c r="T233" s="13">
        <v>2149405</v>
      </c>
      <c r="U233" s="13">
        <v>2660982</v>
      </c>
      <c r="V233" s="27">
        <f t="shared" si="10"/>
        <v>34211675</v>
      </c>
      <c r="W233" s="28">
        <f t="shared" si="9"/>
        <v>0.11520841606559955</v>
      </c>
      <c r="X233" s="9"/>
    </row>
    <row r="234" spans="1:24">
      <c r="A234" s="10" t="s">
        <v>297</v>
      </c>
      <c r="B234" s="34" t="s">
        <v>13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27">
        <f t="shared" si="10"/>
        <v>0</v>
      </c>
      <c r="W234" s="28">
        <f t="shared" si="9"/>
        <v>0</v>
      </c>
      <c r="X234" s="9"/>
    </row>
    <row r="235" spans="1:24">
      <c r="A235" s="10" t="s">
        <v>298</v>
      </c>
      <c r="B235" s="34" t="s">
        <v>8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27">
        <f t="shared" si="10"/>
        <v>0</v>
      </c>
      <c r="W235" s="28">
        <f t="shared" si="9"/>
        <v>0</v>
      </c>
      <c r="X235" s="9"/>
    </row>
    <row r="236" spans="1:24">
      <c r="A236" s="10" t="s">
        <v>299</v>
      </c>
      <c r="B236" s="34" t="s">
        <v>32</v>
      </c>
      <c r="C236" s="13">
        <v>689600</v>
      </c>
      <c r="D236" s="13">
        <v>2843300</v>
      </c>
      <c r="E236" s="13">
        <v>1485100</v>
      </c>
      <c r="F236" s="13">
        <v>450030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62041</v>
      </c>
      <c r="U236" s="13">
        <v>1826426</v>
      </c>
      <c r="V236" s="27">
        <f t="shared" si="10"/>
        <v>7356497</v>
      </c>
      <c r="W236" s="28">
        <f t="shared" si="9"/>
        <v>2.4773132772988603E-2</v>
      </c>
      <c r="X236" s="9"/>
    </row>
    <row r="237" spans="1:24">
      <c r="A237" s="10" t="s">
        <v>300</v>
      </c>
      <c r="B237" s="34" t="s">
        <v>479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7">
        <f t="shared" si="10"/>
        <v>0</v>
      </c>
      <c r="W237" s="28">
        <f t="shared" si="9"/>
        <v>0</v>
      </c>
      <c r="X237" s="9"/>
    </row>
    <row r="238" spans="1:24">
      <c r="A238" s="10" t="s">
        <v>301</v>
      </c>
      <c r="B238" s="34" t="s">
        <v>47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7327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27">
        <f t="shared" si="10"/>
        <v>7327</v>
      </c>
      <c r="W238" s="28">
        <f t="shared" si="9"/>
        <v>2.4673801107740206E-5</v>
      </c>
      <c r="X238" s="9"/>
    </row>
    <row r="239" spans="1:24">
      <c r="A239" s="10" t="s">
        <v>302</v>
      </c>
      <c r="B239" s="34" t="s">
        <v>35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27">
        <f t="shared" si="10"/>
        <v>0</v>
      </c>
      <c r="W239" s="28">
        <f t="shared" si="9"/>
        <v>0</v>
      </c>
      <c r="X239" s="9"/>
    </row>
    <row r="240" spans="1:24">
      <c r="A240" s="10" t="s">
        <v>303</v>
      </c>
      <c r="B240" s="34" t="s">
        <v>34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27">
        <f t="shared" si="10"/>
        <v>0</v>
      </c>
      <c r="W240" s="28">
        <f t="shared" si="9"/>
        <v>0</v>
      </c>
      <c r="X240" s="9"/>
    </row>
    <row r="241" spans="1:24">
      <c r="A241" s="10" t="s">
        <v>304</v>
      </c>
      <c r="B241" s="34" t="s">
        <v>42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27">
        <f t="shared" si="10"/>
        <v>0</v>
      </c>
      <c r="W241" s="28">
        <f t="shared" si="9"/>
        <v>0</v>
      </c>
      <c r="X241" s="9"/>
    </row>
    <row r="242" spans="1:24">
      <c r="A242" s="10" t="s">
        <v>305</v>
      </c>
      <c r="B242" s="34" t="s">
        <v>44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1896241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27">
        <f t="shared" si="10"/>
        <v>1896241</v>
      </c>
      <c r="W242" s="28">
        <f t="shared" si="9"/>
        <v>6.3856248514183693E-3</v>
      </c>
      <c r="X242" s="9"/>
    </row>
    <row r="243" spans="1:24">
      <c r="A243" s="10" t="s">
        <v>306</v>
      </c>
      <c r="B243" s="34" t="s">
        <v>7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27">
        <f t="shared" si="10"/>
        <v>0</v>
      </c>
      <c r="W243" s="28">
        <f t="shared" si="9"/>
        <v>0</v>
      </c>
      <c r="X243" s="9"/>
    </row>
    <row r="244" spans="1:24">
      <c r="A244" s="10" t="s">
        <v>307</v>
      </c>
      <c r="B244" s="34" t="s">
        <v>7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27">
        <f t="shared" si="10"/>
        <v>0</v>
      </c>
      <c r="W244" s="28">
        <f t="shared" si="9"/>
        <v>0</v>
      </c>
      <c r="X244" s="9"/>
    </row>
    <row r="245" spans="1:24">
      <c r="A245" s="10" t="s">
        <v>308</v>
      </c>
      <c r="B245" s="34" t="s">
        <v>7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27">
        <f t="shared" si="10"/>
        <v>0</v>
      </c>
      <c r="W245" s="28">
        <f t="shared" si="9"/>
        <v>0</v>
      </c>
      <c r="X245" s="9"/>
    </row>
    <row r="246" spans="1:24">
      <c r="A246" s="10" t="s">
        <v>309</v>
      </c>
      <c r="B246" s="34" t="s">
        <v>5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27">
        <f t="shared" si="10"/>
        <v>0</v>
      </c>
      <c r="W246" s="28">
        <f t="shared" si="9"/>
        <v>0</v>
      </c>
      <c r="X246" s="9"/>
    </row>
    <row r="247" spans="1:24">
      <c r="A247" s="10" t="s">
        <v>310</v>
      </c>
      <c r="B247" s="34" t="s">
        <v>44</v>
      </c>
      <c r="C247" s="13">
        <v>0</v>
      </c>
      <c r="D247" s="13">
        <v>0</v>
      </c>
      <c r="E247" s="13">
        <v>0</v>
      </c>
      <c r="F247" s="13">
        <v>24998</v>
      </c>
      <c r="G247" s="13">
        <v>1168513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27">
        <f t="shared" si="10"/>
        <v>1193511</v>
      </c>
      <c r="W247" s="28">
        <f t="shared" si="9"/>
        <v>4.0191692416951166E-3</v>
      </c>
      <c r="X247" s="9"/>
    </row>
    <row r="248" spans="1:24">
      <c r="A248" s="10" t="s">
        <v>311</v>
      </c>
      <c r="B248" s="34" t="s">
        <v>44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27">
        <f t="shared" si="10"/>
        <v>0</v>
      </c>
      <c r="W248" s="28">
        <f t="shared" si="9"/>
        <v>0</v>
      </c>
      <c r="X248" s="9"/>
    </row>
    <row r="249" spans="1:24">
      <c r="A249" s="10" t="s">
        <v>312</v>
      </c>
      <c r="B249" s="34" t="s">
        <v>44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27">
        <f t="shared" si="10"/>
        <v>0</v>
      </c>
      <c r="W249" s="28">
        <f t="shared" si="9"/>
        <v>0</v>
      </c>
      <c r="X249" s="9"/>
    </row>
    <row r="250" spans="1:24">
      <c r="A250" s="10" t="s">
        <v>313</v>
      </c>
      <c r="B250" s="34" t="s">
        <v>44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27">
        <f t="shared" si="10"/>
        <v>0</v>
      </c>
      <c r="W250" s="28">
        <f t="shared" si="9"/>
        <v>0</v>
      </c>
      <c r="X250" s="9"/>
    </row>
    <row r="251" spans="1:24">
      <c r="A251" s="10" t="s">
        <v>314</v>
      </c>
      <c r="B251" s="34" t="s">
        <v>44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27">
        <f t="shared" si="10"/>
        <v>0</v>
      </c>
      <c r="W251" s="28">
        <f t="shared" si="9"/>
        <v>0</v>
      </c>
      <c r="X251" s="9"/>
    </row>
    <row r="252" spans="1:24">
      <c r="A252" s="10" t="s">
        <v>315</v>
      </c>
      <c r="B252" s="34" t="s">
        <v>44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27">
        <f t="shared" si="10"/>
        <v>0</v>
      </c>
      <c r="W252" s="28">
        <f t="shared" si="9"/>
        <v>0</v>
      </c>
      <c r="X252" s="9"/>
    </row>
    <row r="253" spans="1:24">
      <c r="A253" s="10" t="s">
        <v>316</v>
      </c>
      <c r="B253" s="34" t="s">
        <v>3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27">
        <f t="shared" si="10"/>
        <v>0</v>
      </c>
      <c r="W253" s="28">
        <f t="shared" si="9"/>
        <v>0</v>
      </c>
      <c r="X253" s="9"/>
    </row>
    <row r="254" spans="1:24">
      <c r="A254" s="10" t="s">
        <v>317</v>
      </c>
      <c r="B254" s="34" t="s">
        <v>20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7">
        <f t="shared" si="10"/>
        <v>0</v>
      </c>
      <c r="W254" s="28">
        <f t="shared" si="9"/>
        <v>0</v>
      </c>
      <c r="X254" s="9"/>
    </row>
    <row r="255" spans="1:24">
      <c r="A255" s="10" t="s">
        <v>318</v>
      </c>
      <c r="B255" s="34" t="s">
        <v>58</v>
      </c>
      <c r="C255" s="13">
        <v>0</v>
      </c>
      <c r="D255" s="13">
        <v>0</v>
      </c>
      <c r="E255" s="13">
        <v>1723605</v>
      </c>
      <c r="F255" s="13">
        <v>0</v>
      </c>
      <c r="G255" s="13">
        <v>0</v>
      </c>
      <c r="H255" s="13">
        <v>412059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27">
        <f t="shared" si="10"/>
        <v>2135664</v>
      </c>
      <c r="W255" s="28">
        <f t="shared" si="9"/>
        <v>7.1918860064092913E-3</v>
      </c>
      <c r="X255" s="9"/>
    </row>
    <row r="256" spans="1:24">
      <c r="A256" s="10" t="s">
        <v>319</v>
      </c>
      <c r="B256" s="34" t="s">
        <v>35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70061</v>
      </c>
      <c r="J256" s="13">
        <v>50733</v>
      </c>
      <c r="K256" s="13">
        <v>0</v>
      </c>
      <c r="L256" s="13">
        <v>0</v>
      </c>
      <c r="M256" s="13">
        <v>0</v>
      </c>
      <c r="N256" s="13">
        <v>0</v>
      </c>
      <c r="O256" s="13">
        <v>171747</v>
      </c>
      <c r="P256" s="13">
        <v>0</v>
      </c>
      <c r="Q256" s="13">
        <v>24270</v>
      </c>
      <c r="R256" s="13">
        <v>0</v>
      </c>
      <c r="S256" s="13">
        <v>0</v>
      </c>
      <c r="T256" s="13">
        <v>65409</v>
      </c>
      <c r="U256" s="13">
        <v>0</v>
      </c>
      <c r="V256" s="27">
        <f t="shared" si="10"/>
        <v>382220</v>
      </c>
      <c r="W256" s="28">
        <f t="shared" si="9"/>
        <v>1.2871325589464257E-3</v>
      </c>
      <c r="X256" s="9"/>
    </row>
    <row r="257" spans="1:24">
      <c r="A257" s="10" t="s">
        <v>320</v>
      </c>
      <c r="B257" s="34" t="s">
        <v>8</v>
      </c>
      <c r="C257" s="13"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27">
        <f t="shared" si="10"/>
        <v>0</v>
      </c>
      <c r="W257" s="28">
        <f t="shared" si="9"/>
        <v>0</v>
      </c>
      <c r="X257" s="9"/>
    </row>
    <row r="258" spans="1:24">
      <c r="A258" s="10" t="s">
        <v>321</v>
      </c>
      <c r="B258" s="34" t="s">
        <v>33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5409</v>
      </c>
      <c r="R258" s="13">
        <v>0</v>
      </c>
      <c r="S258" s="13">
        <v>0</v>
      </c>
      <c r="T258" s="13">
        <v>0</v>
      </c>
      <c r="U258" s="13">
        <v>0</v>
      </c>
      <c r="V258" s="27">
        <f t="shared" si="10"/>
        <v>5409</v>
      </c>
      <c r="W258" s="28">
        <f t="shared" si="9"/>
        <v>1.8214902441895286E-5</v>
      </c>
      <c r="X258" s="9"/>
    </row>
    <row r="259" spans="1:24">
      <c r="A259" s="10" t="s">
        <v>322</v>
      </c>
      <c r="B259" s="34" t="s">
        <v>35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42100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27">
        <f t="shared" si="10"/>
        <v>42100</v>
      </c>
      <c r="W259" s="28">
        <f t="shared" si="9"/>
        <v>1.4177248896354069E-4</v>
      </c>
      <c r="X259" s="9"/>
    </row>
    <row r="260" spans="1:24">
      <c r="A260" s="10" t="s">
        <v>323</v>
      </c>
      <c r="B260" s="34" t="s">
        <v>22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27">
        <f t="shared" si="10"/>
        <v>0</v>
      </c>
      <c r="W260" s="28">
        <f t="shared" si="9"/>
        <v>0</v>
      </c>
      <c r="X260" s="9"/>
    </row>
    <row r="261" spans="1:24">
      <c r="A261" s="10" t="s">
        <v>324</v>
      </c>
      <c r="B261" s="34" t="s">
        <v>35</v>
      </c>
      <c r="C261" s="13">
        <v>0</v>
      </c>
      <c r="D261" s="13">
        <v>0</v>
      </c>
      <c r="E261" s="13">
        <v>0</v>
      </c>
      <c r="F261" s="13">
        <v>0</v>
      </c>
      <c r="G261" s="13">
        <v>3849</v>
      </c>
      <c r="H261" s="13">
        <v>85531</v>
      </c>
      <c r="I261" s="13">
        <v>380442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27">
        <f t="shared" si="10"/>
        <v>469822</v>
      </c>
      <c r="W261" s="28">
        <f t="shared" ref="W261:W324" si="11">(V261/V$417)</f>
        <v>1.5821338315873781E-3</v>
      </c>
      <c r="X261" s="9"/>
    </row>
    <row r="262" spans="1:24">
      <c r="A262" s="10" t="s">
        <v>325</v>
      </c>
      <c r="B262" s="34" t="s">
        <v>54</v>
      </c>
      <c r="C262" s="13">
        <v>0</v>
      </c>
      <c r="D262" s="13">
        <v>59386</v>
      </c>
      <c r="E262" s="13">
        <v>270076</v>
      </c>
      <c r="F262" s="13">
        <v>266666</v>
      </c>
      <c r="G262" s="13">
        <v>33932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45362</v>
      </c>
      <c r="O262" s="13">
        <v>432901</v>
      </c>
      <c r="P262" s="13">
        <v>0</v>
      </c>
      <c r="Q262" s="13">
        <v>0</v>
      </c>
      <c r="R262" s="13">
        <v>0</v>
      </c>
      <c r="S262" s="13">
        <v>413168</v>
      </c>
      <c r="T262" s="13">
        <v>290940</v>
      </c>
      <c r="U262" s="13">
        <v>92689</v>
      </c>
      <c r="V262" s="27">
        <f t="shared" ref="V262:V325" si="12">SUM(C262:U262)</f>
        <v>1905120</v>
      </c>
      <c r="W262" s="28">
        <f t="shared" si="11"/>
        <v>6.4155250397677109E-3</v>
      </c>
      <c r="X262" s="9"/>
    </row>
    <row r="263" spans="1:24">
      <c r="A263" s="10" t="s">
        <v>326</v>
      </c>
      <c r="B263" s="34" t="s">
        <v>13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27">
        <f t="shared" si="12"/>
        <v>0</v>
      </c>
      <c r="W263" s="28">
        <f t="shared" si="11"/>
        <v>0</v>
      </c>
      <c r="X263" s="9"/>
    </row>
    <row r="264" spans="1:24">
      <c r="A264" s="10" t="s">
        <v>327</v>
      </c>
      <c r="B264" s="34" t="s">
        <v>475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52781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27">
        <f t="shared" si="12"/>
        <v>52781</v>
      </c>
      <c r="W264" s="28">
        <f t="shared" si="11"/>
        <v>1.7774094394262804E-4</v>
      </c>
      <c r="X264" s="9"/>
    </row>
    <row r="265" spans="1:24">
      <c r="A265" s="10" t="s">
        <v>328</v>
      </c>
      <c r="B265" s="34" t="s">
        <v>52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27">
        <f t="shared" si="12"/>
        <v>0</v>
      </c>
      <c r="W265" s="28">
        <f t="shared" si="11"/>
        <v>0</v>
      </c>
      <c r="X265" s="9"/>
    </row>
    <row r="266" spans="1:24">
      <c r="A266" s="10" t="s">
        <v>329</v>
      </c>
      <c r="B266" s="34" t="s">
        <v>65</v>
      </c>
      <c r="C266" s="13">
        <v>0</v>
      </c>
      <c r="D266" s="13">
        <v>0</v>
      </c>
      <c r="E266" s="13">
        <v>271027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27">
        <f t="shared" si="12"/>
        <v>271027</v>
      </c>
      <c r="W266" s="28">
        <f t="shared" si="11"/>
        <v>9.1268817972260197E-4</v>
      </c>
      <c r="X266" s="9"/>
    </row>
    <row r="267" spans="1:24">
      <c r="A267" s="10" t="s">
        <v>330</v>
      </c>
      <c r="B267" s="34" t="s">
        <v>3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253936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27">
        <f t="shared" si="12"/>
        <v>253936</v>
      </c>
      <c r="W267" s="28">
        <f t="shared" si="11"/>
        <v>8.551339372314886E-4</v>
      </c>
      <c r="X267" s="9"/>
    </row>
    <row r="268" spans="1:24">
      <c r="A268" s="10" t="s">
        <v>331</v>
      </c>
      <c r="B268" s="34" t="s">
        <v>47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1169834</v>
      </c>
      <c r="U268" s="13">
        <v>0</v>
      </c>
      <c r="V268" s="27">
        <f t="shared" si="12"/>
        <v>1169834</v>
      </c>
      <c r="W268" s="28">
        <f t="shared" si="11"/>
        <v>3.9394365286027234E-3</v>
      </c>
      <c r="X268" s="9"/>
    </row>
    <row r="269" spans="1:24">
      <c r="A269" s="10" t="s">
        <v>332</v>
      </c>
      <c r="B269" s="34" t="s">
        <v>30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27575</v>
      </c>
      <c r="R269" s="13">
        <v>0</v>
      </c>
      <c r="S269" s="13">
        <v>0</v>
      </c>
      <c r="T269" s="13">
        <v>0</v>
      </c>
      <c r="U269" s="13">
        <v>0</v>
      </c>
      <c r="V269" s="27">
        <f t="shared" si="12"/>
        <v>27575</v>
      </c>
      <c r="W269" s="28">
        <f t="shared" si="11"/>
        <v>9.2859296512342863E-5</v>
      </c>
      <c r="X269" s="9"/>
    </row>
    <row r="270" spans="1:24">
      <c r="A270" s="10" t="s">
        <v>333</v>
      </c>
      <c r="B270" s="34" t="s">
        <v>44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27">
        <f t="shared" si="12"/>
        <v>0</v>
      </c>
      <c r="W270" s="28">
        <f t="shared" si="11"/>
        <v>0</v>
      </c>
      <c r="X270" s="9"/>
    </row>
    <row r="271" spans="1:24">
      <c r="A271" s="10" t="s">
        <v>334</v>
      </c>
      <c r="B271" s="34" t="s">
        <v>8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27">
        <f t="shared" si="12"/>
        <v>0</v>
      </c>
      <c r="W271" s="28">
        <f t="shared" si="11"/>
        <v>0</v>
      </c>
      <c r="X271" s="9"/>
    </row>
    <row r="272" spans="1:24">
      <c r="A272" s="10" t="s">
        <v>335</v>
      </c>
      <c r="B272" s="34" t="s">
        <v>44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27">
        <f t="shared" si="12"/>
        <v>0</v>
      </c>
      <c r="W272" s="28">
        <f t="shared" si="11"/>
        <v>0</v>
      </c>
      <c r="X272" s="9"/>
    </row>
    <row r="273" spans="1:24">
      <c r="A273" s="10" t="s">
        <v>336</v>
      </c>
      <c r="B273" s="34" t="s">
        <v>44</v>
      </c>
      <c r="C273" s="13">
        <v>0</v>
      </c>
      <c r="D273" s="13">
        <v>0</v>
      </c>
      <c r="E273" s="13">
        <v>0</v>
      </c>
      <c r="F273" s="13">
        <v>579948</v>
      </c>
      <c r="G273" s="13">
        <v>41215</v>
      </c>
      <c r="H273" s="13">
        <v>0</v>
      </c>
      <c r="I273" s="13">
        <v>0</v>
      </c>
      <c r="J273" s="13">
        <v>709036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27">
        <f t="shared" si="12"/>
        <v>1330199</v>
      </c>
      <c r="W273" s="28">
        <f t="shared" si="11"/>
        <v>4.4794684809219207E-3</v>
      </c>
      <c r="X273" s="9"/>
    </row>
    <row r="274" spans="1:24">
      <c r="A274" s="10" t="s">
        <v>337</v>
      </c>
      <c r="B274" s="34" t="s">
        <v>51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27">
        <f t="shared" si="12"/>
        <v>0</v>
      </c>
      <c r="W274" s="28">
        <f t="shared" si="11"/>
        <v>0</v>
      </c>
      <c r="X274" s="9"/>
    </row>
    <row r="275" spans="1:24">
      <c r="A275" s="10" t="s">
        <v>338</v>
      </c>
      <c r="B275" s="34" t="s">
        <v>59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399855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950885</v>
      </c>
      <c r="V275" s="27">
        <f t="shared" si="12"/>
        <v>1350740</v>
      </c>
      <c r="W275" s="28">
        <f t="shared" si="11"/>
        <v>4.548640658969429E-3</v>
      </c>
      <c r="X275" s="9"/>
    </row>
    <row r="276" spans="1:24">
      <c r="A276" s="10" t="s">
        <v>339</v>
      </c>
      <c r="B276" s="34" t="s">
        <v>53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27">
        <f t="shared" si="12"/>
        <v>0</v>
      </c>
      <c r="W276" s="28">
        <f t="shared" si="11"/>
        <v>0</v>
      </c>
      <c r="X276" s="9"/>
    </row>
    <row r="277" spans="1:24">
      <c r="A277" s="10" t="s">
        <v>340</v>
      </c>
      <c r="B277" s="34" t="s">
        <v>65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27">
        <f t="shared" si="12"/>
        <v>0</v>
      </c>
      <c r="W277" s="28">
        <f t="shared" si="11"/>
        <v>0</v>
      </c>
      <c r="X277" s="9"/>
    </row>
    <row r="278" spans="1:24">
      <c r="A278" s="10" t="s">
        <v>341</v>
      </c>
      <c r="B278" s="34" t="s">
        <v>49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55830</v>
      </c>
      <c r="S278" s="13">
        <v>210329</v>
      </c>
      <c r="T278" s="13">
        <v>169891</v>
      </c>
      <c r="U278" s="13">
        <v>0</v>
      </c>
      <c r="V278" s="27">
        <f t="shared" si="12"/>
        <v>436050</v>
      </c>
      <c r="W278" s="28">
        <f t="shared" si="11"/>
        <v>1.4684060288017082E-3</v>
      </c>
      <c r="X278" s="9"/>
    </row>
    <row r="279" spans="1:24">
      <c r="A279" s="10" t="s">
        <v>342</v>
      </c>
      <c r="B279" s="34" t="s">
        <v>8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14084</v>
      </c>
      <c r="Q279" s="13">
        <v>0</v>
      </c>
      <c r="R279" s="13">
        <v>1408</v>
      </c>
      <c r="S279" s="13">
        <v>0</v>
      </c>
      <c r="T279" s="13">
        <v>0</v>
      </c>
      <c r="U279" s="13">
        <v>0</v>
      </c>
      <c r="V279" s="27">
        <f t="shared" si="12"/>
        <v>15492</v>
      </c>
      <c r="W279" s="28">
        <f t="shared" si="11"/>
        <v>5.2169581924540911E-5</v>
      </c>
      <c r="X279" s="9"/>
    </row>
    <row r="280" spans="1:24">
      <c r="A280" s="10" t="s">
        <v>343</v>
      </c>
      <c r="B280" s="34" t="s">
        <v>42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27">
        <f t="shared" si="12"/>
        <v>0</v>
      </c>
      <c r="W280" s="28">
        <f t="shared" si="11"/>
        <v>0</v>
      </c>
      <c r="X280" s="9"/>
    </row>
    <row r="281" spans="1:24">
      <c r="A281" s="10" t="s">
        <v>344</v>
      </c>
      <c r="B281" s="34" t="s">
        <v>43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7">
        <f t="shared" si="12"/>
        <v>0</v>
      </c>
      <c r="W281" s="28">
        <f t="shared" si="11"/>
        <v>0</v>
      </c>
      <c r="X281" s="9"/>
    </row>
    <row r="282" spans="1:24">
      <c r="A282" s="10" t="s">
        <v>345</v>
      </c>
      <c r="B282" s="34" t="s">
        <v>51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119415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7">
        <f t="shared" si="12"/>
        <v>119415</v>
      </c>
      <c r="W282" s="28">
        <f t="shared" si="11"/>
        <v>4.0213210854112144E-4</v>
      </c>
      <c r="X282" s="9"/>
    </row>
    <row r="283" spans="1:24">
      <c r="A283" s="10" t="s">
        <v>346</v>
      </c>
      <c r="B283" s="34" t="s">
        <v>49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27">
        <f t="shared" si="12"/>
        <v>0</v>
      </c>
      <c r="W283" s="28">
        <f t="shared" si="11"/>
        <v>0</v>
      </c>
      <c r="X283" s="9"/>
    </row>
    <row r="284" spans="1:24">
      <c r="A284" s="10" t="s">
        <v>48</v>
      </c>
      <c r="B284" s="34" t="s">
        <v>48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27">
        <f t="shared" si="12"/>
        <v>0</v>
      </c>
      <c r="W284" s="28">
        <f t="shared" si="11"/>
        <v>0</v>
      </c>
      <c r="X284" s="9"/>
    </row>
    <row r="285" spans="1:24">
      <c r="A285" s="10" t="s">
        <v>347</v>
      </c>
      <c r="B285" s="34" t="s">
        <v>53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27">
        <f t="shared" si="12"/>
        <v>0</v>
      </c>
      <c r="W285" s="28">
        <f t="shared" si="11"/>
        <v>0</v>
      </c>
      <c r="X285" s="9"/>
    </row>
    <row r="286" spans="1:24">
      <c r="A286" s="10" t="s">
        <v>348</v>
      </c>
      <c r="B286" s="34" t="s">
        <v>44</v>
      </c>
      <c r="C286" s="13">
        <v>0</v>
      </c>
      <c r="D286" s="13">
        <v>0</v>
      </c>
      <c r="E286" s="13">
        <v>3167851</v>
      </c>
      <c r="F286" s="13">
        <v>0</v>
      </c>
      <c r="G286" s="13">
        <v>0</v>
      </c>
      <c r="H286" s="13">
        <v>17254</v>
      </c>
      <c r="I286" s="13">
        <v>0</v>
      </c>
      <c r="J286" s="13">
        <v>200000</v>
      </c>
      <c r="K286" s="13">
        <v>207031</v>
      </c>
      <c r="L286" s="13">
        <v>551964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27">
        <f t="shared" si="12"/>
        <v>4144100</v>
      </c>
      <c r="W286" s="28">
        <f t="shared" si="11"/>
        <v>1.3955329489639168E-2</v>
      </c>
      <c r="X286" s="9"/>
    </row>
    <row r="287" spans="1:24">
      <c r="A287" s="10" t="s">
        <v>349</v>
      </c>
      <c r="B287" s="34" t="s">
        <v>65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393482.13</v>
      </c>
      <c r="U287" s="13">
        <v>102008</v>
      </c>
      <c r="V287" s="27">
        <f t="shared" si="12"/>
        <v>495490.13</v>
      </c>
      <c r="W287" s="28">
        <f t="shared" si="11"/>
        <v>1.6685717099042361E-3</v>
      </c>
      <c r="X287" s="9"/>
    </row>
    <row r="288" spans="1:24">
      <c r="A288" s="10" t="s">
        <v>350</v>
      </c>
      <c r="B288" s="34" t="s">
        <v>12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27">
        <f t="shared" si="12"/>
        <v>0</v>
      </c>
      <c r="W288" s="28">
        <f t="shared" si="11"/>
        <v>0</v>
      </c>
      <c r="X288" s="9"/>
    </row>
    <row r="289" spans="1:24">
      <c r="A289" s="10" t="s">
        <v>351</v>
      </c>
      <c r="B289" s="34" t="s">
        <v>31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7">
        <f t="shared" si="12"/>
        <v>0</v>
      </c>
      <c r="W289" s="28">
        <f t="shared" si="11"/>
        <v>0</v>
      </c>
      <c r="X289" s="9"/>
    </row>
    <row r="290" spans="1:24">
      <c r="A290" s="10" t="s">
        <v>352</v>
      </c>
      <c r="B290" s="34" t="s">
        <v>49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195800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1154818</v>
      </c>
      <c r="V290" s="27">
        <f t="shared" si="12"/>
        <v>1350618</v>
      </c>
      <c r="W290" s="28">
        <f t="shared" si="11"/>
        <v>4.5482298218280145E-3</v>
      </c>
      <c r="X290" s="9"/>
    </row>
    <row r="291" spans="1:24">
      <c r="A291" s="10" t="s">
        <v>353</v>
      </c>
      <c r="B291" s="34" t="s">
        <v>65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27">
        <f t="shared" si="12"/>
        <v>0</v>
      </c>
      <c r="W291" s="28">
        <f t="shared" si="11"/>
        <v>0</v>
      </c>
      <c r="X291" s="9"/>
    </row>
    <row r="292" spans="1:24">
      <c r="A292" s="10" t="s">
        <v>354</v>
      </c>
      <c r="B292" s="34" t="s">
        <v>38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27">
        <f t="shared" si="12"/>
        <v>0</v>
      </c>
      <c r="W292" s="28">
        <f t="shared" si="11"/>
        <v>0</v>
      </c>
      <c r="X292" s="9"/>
    </row>
    <row r="293" spans="1:24">
      <c r="A293" s="10" t="s">
        <v>355</v>
      </c>
      <c r="B293" s="34" t="s">
        <v>60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27">
        <f t="shared" si="12"/>
        <v>0</v>
      </c>
      <c r="W293" s="28">
        <f t="shared" si="11"/>
        <v>0</v>
      </c>
      <c r="X293" s="9"/>
    </row>
    <row r="294" spans="1:24">
      <c r="A294" s="10" t="s">
        <v>356</v>
      </c>
      <c r="B294" s="34" t="s">
        <v>51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27">
        <f t="shared" si="12"/>
        <v>0</v>
      </c>
      <c r="W294" s="28">
        <f t="shared" si="11"/>
        <v>0</v>
      </c>
      <c r="X294" s="9"/>
    </row>
    <row r="295" spans="1:24">
      <c r="A295" s="10" t="s">
        <v>357</v>
      </c>
      <c r="B295" s="34" t="s">
        <v>55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27">
        <f t="shared" si="12"/>
        <v>0</v>
      </c>
      <c r="W295" s="28">
        <f t="shared" si="11"/>
        <v>0</v>
      </c>
      <c r="X295" s="9"/>
    </row>
    <row r="296" spans="1:24">
      <c r="A296" s="10" t="s">
        <v>358</v>
      </c>
      <c r="B296" s="34" t="s">
        <v>7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27">
        <f t="shared" si="12"/>
        <v>0</v>
      </c>
      <c r="W296" s="28">
        <f t="shared" si="11"/>
        <v>0</v>
      </c>
      <c r="X296" s="9"/>
    </row>
    <row r="297" spans="1:24">
      <c r="A297" s="10" t="s">
        <v>51</v>
      </c>
      <c r="B297" s="34" t="s">
        <v>51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27">
        <f t="shared" si="12"/>
        <v>0</v>
      </c>
      <c r="W297" s="28">
        <f t="shared" si="11"/>
        <v>0</v>
      </c>
      <c r="X297" s="9"/>
    </row>
    <row r="298" spans="1:24">
      <c r="A298" s="10" t="s">
        <v>359</v>
      </c>
      <c r="B298" s="34" t="s">
        <v>51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7">
        <f t="shared" si="12"/>
        <v>0</v>
      </c>
      <c r="W298" s="28">
        <f t="shared" si="11"/>
        <v>0</v>
      </c>
      <c r="X298" s="9"/>
    </row>
    <row r="299" spans="1:24">
      <c r="A299" s="10" t="s">
        <v>360</v>
      </c>
      <c r="B299" s="34" t="s">
        <v>51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27">
        <f t="shared" si="12"/>
        <v>0</v>
      </c>
      <c r="W299" s="28">
        <f t="shared" si="11"/>
        <v>0</v>
      </c>
      <c r="X299" s="9"/>
    </row>
    <row r="300" spans="1:24">
      <c r="A300" s="10" t="s">
        <v>361</v>
      </c>
      <c r="B300" s="34" t="s">
        <v>18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81808</v>
      </c>
      <c r="U300" s="13">
        <v>277212</v>
      </c>
      <c r="V300" s="27">
        <f t="shared" si="12"/>
        <v>359020</v>
      </c>
      <c r="W300" s="28">
        <f t="shared" si="11"/>
        <v>1.2090061517266123E-3</v>
      </c>
      <c r="X300" s="9"/>
    </row>
    <row r="301" spans="1:24">
      <c r="A301" s="10" t="s">
        <v>362</v>
      </c>
      <c r="B301" s="34" t="s">
        <v>7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7">
        <f t="shared" si="12"/>
        <v>0</v>
      </c>
      <c r="W301" s="28">
        <f t="shared" si="11"/>
        <v>0</v>
      </c>
      <c r="X301" s="9"/>
    </row>
    <row r="302" spans="1:24">
      <c r="A302" s="10" t="s">
        <v>363</v>
      </c>
      <c r="B302" s="34" t="s">
        <v>51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47500</v>
      </c>
      <c r="U302" s="13">
        <v>0</v>
      </c>
      <c r="V302" s="27">
        <f t="shared" si="12"/>
        <v>47500</v>
      </c>
      <c r="W302" s="28">
        <f t="shared" si="11"/>
        <v>1.5995708374746278E-4</v>
      </c>
      <c r="X302" s="9"/>
    </row>
    <row r="303" spans="1:24">
      <c r="A303" s="10" t="s">
        <v>364</v>
      </c>
      <c r="B303" s="34" t="s">
        <v>41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626624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412176</v>
      </c>
      <c r="U303" s="13">
        <v>0</v>
      </c>
      <c r="V303" s="27">
        <f t="shared" si="12"/>
        <v>1038800</v>
      </c>
      <c r="W303" s="28">
        <f t="shared" si="11"/>
        <v>3.4981772336181963E-3</v>
      </c>
      <c r="X303" s="9"/>
    </row>
    <row r="304" spans="1:24">
      <c r="A304" s="10" t="s">
        <v>365</v>
      </c>
      <c r="B304" s="34" t="s">
        <v>44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27">
        <f t="shared" si="12"/>
        <v>0</v>
      </c>
      <c r="W304" s="28">
        <f t="shared" si="11"/>
        <v>0</v>
      </c>
      <c r="X304" s="9"/>
    </row>
    <row r="305" spans="1:24">
      <c r="A305" s="10" t="s">
        <v>366</v>
      </c>
      <c r="B305" s="34" t="s">
        <v>5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726063</v>
      </c>
      <c r="U305" s="13">
        <v>3811263</v>
      </c>
      <c r="V305" s="27">
        <f t="shared" si="12"/>
        <v>4537326</v>
      </c>
      <c r="W305" s="28">
        <f t="shared" si="11"/>
        <v>1.5279524946769268E-2</v>
      </c>
      <c r="X305" s="9"/>
    </row>
    <row r="306" spans="1:24">
      <c r="A306" s="10" t="s">
        <v>367</v>
      </c>
      <c r="B306" s="34" t="s">
        <v>5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27">
        <f t="shared" si="12"/>
        <v>0</v>
      </c>
      <c r="W306" s="28">
        <f t="shared" si="11"/>
        <v>0</v>
      </c>
      <c r="X306" s="9"/>
    </row>
    <row r="307" spans="1:24">
      <c r="A307" s="10" t="s">
        <v>368</v>
      </c>
      <c r="B307" s="34" t="s">
        <v>5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27">
        <f t="shared" si="12"/>
        <v>0</v>
      </c>
      <c r="W307" s="28">
        <f t="shared" si="11"/>
        <v>0</v>
      </c>
      <c r="X307" s="9"/>
    </row>
    <row r="308" spans="1:24">
      <c r="A308" s="10" t="s">
        <v>369</v>
      </c>
      <c r="B308" s="34" t="s">
        <v>8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7">
        <f t="shared" si="12"/>
        <v>0</v>
      </c>
      <c r="W308" s="28">
        <f t="shared" si="11"/>
        <v>0</v>
      </c>
      <c r="X308" s="9"/>
    </row>
    <row r="309" spans="1:24">
      <c r="A309" s="10" t="s">
        <v>370</v>
      </c>
      <c r="B309" s="34" t="s">
        <v>67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27">
        <f t="shared" si="12"/>
        <v>0</v>
      </c>
      <c r="W309" s="28">
        <f t="shared" si="11"/>
        <v>0</v>
      </c>
      <c r="X309" s="9"/>
    </row>
    <row r="310" spans="1:24">
      <c r="A310" s="10" t="s">
        <v>371</v>
      </c>
      <c r="B310" s="34" t="s">
        <v>8</v>
      </c>
      <c r="C310" s="13">
        <v>0</v>
      </c>
      <c r="D310" s="13">
        <v>0</v>
      </c>
      <c r="E310" s="13">
        <v>0</v>
      </c>
      <c r="F310" s="13">
        <v>0</v>
      </c>
      <c r="G310" s="13">
        <v>1247003</v>
      </c>
      <c r="H310" s="13">
        <v>368002</v>
      </c>
      <c r="I310" s="13">
        <v>0</v>
      </c>
      <c r="J310" s="13">
        <v>0</v>
      </c>
      <c r="K310" s="13">
        <v>100684</v>
      </c>
      <c r="L310" s="13">
        <v>60515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3380261</v>
      </c>
      <c r="T310" s="13">
        <v>0</v>
      </c>
      <c r="U310" s="13">
        <v>115196</v>
      </c>
      <c r="V310" s="27">
        <f t="shared" si="12"/>
        <v>5271661</v>
      </c>
      <c r="W310" s="28">
        <f t="shared" si="11"/>
        <v>1.7752410948741755E-2</v>
      </c>
      <c r="X310" s="9"/>
    </row>
    <row r="311" spans="1:24">
      <c r="A311" s="10" t="s">
        <v>372</v>
      </c>
      <c r="B311" s="34" t="s">
        <v>8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27">
        <f t="shared" si="12"/>
        <v>0</v>
      </c>
      <c r="W311" s="28">
        <f t="shared" si="11"/>
        <v>0</v>
      </c>
      <c r="X311" s="9"/>
    </row>
    <row r="312" spans="1:24">
      <c r="A312" s="10" t="s">
        <v>373</v>
      </c>
      <c r="B312" s="34" t="s">
        <v>12</v>
      </c>
      <c r="C312" s="13">
        <v>0</v>
      </c>
      <c r="D312" s="13">
        <v>0</v>
      </c>
      <c r="E312" s="13">
        <v>0</v>
      </c>
      <c r="F312" s="13">
        <v>1616602</v>
      </c>
      <c r="G312" s="13">
        <v>863137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30000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27">
        <f t="shared" si="12"/>
        <v>2509739</v>
      </c>
      <c r="W312" s="28">
        <f t="shared" si="11"/>
        <v>8.4515901348899674E-3</v>
      </c>
      <c r="X312" s="9"/>
    </row>
    <row r="313" spans="1:24">
      <c r="A313" s="10" t="s">
        <v>374</v>
      </c>
      <c r="B313" s="34" t="s">
        <v>17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76344</v>
      </c>
      <c r="N313" s="13">
        <v>0</v>
      </c>
      <c r="O313" s="13">
        <v>0</v>
      </c>
      <c r="P313" s="13">
        <v>0</v>
      </c>
      <c r="Q313" s="13">
        <v>144427</v>
      </c>
      <c r="R313" s="13">
        <v>304352</v>
      </c>
      <c r="S313" s="13">
        <v>0</v>
      </c>
      <c r="T313" s="13">
        <v>0</v>
      </c>
      <c r="U313" s="13">
        <v>0</v>
      </c>
      <c r="V313" s="27">
        <f t="shared" si="12"/>
        <v>525123</v>
      </c>
      <c r="W313" s="28">
        <f t="shared" si="11"/>
        <v>1.768360919762503E-3</v>
      </c>
      <c r="X313" s="9"/>
    </row>
    <row r="314" spans="1:24">
      <c r="A314" s="10" t="s">
        <v>375</v>
      </c>
      <c r="B314" s="34" t="s">
        <v>63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27">
        <f t="shared" si="12"/>
        <v>0</v>
      </c>
      <c r="W314" s="28">
        <f t="shared" si="11"/>
        <v>0</v>
      </c>
      <c r="X314" s="9"/>
    </row>
    <row r="315" spans="1:24">
      <c r="A315" s="10" t="s">
        <v>376</v>
      </c>
      <c r="B315" s="34" t="s">
        <v>65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27">
        <f t="shared" si="12"/>
        <v>0</v>
      </c>
      <c r="W315" s="28">
        <f t="shared" si="11"/>
        <v>0</v>
      </c>
      <c r="X315" s="9"/>
    </row>
    <row r="316" spans="1:24">
      <c r="A316" s="10" t="s">
        <v>377</v>
      </c>
      <c r="B316" s="34" t="s">
        <v>44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27">
        <f t="shared" si="12"/>
        <v>0</v>
      </c>
      <c r="W316" s="28">
        <f t="shared" si="11"/>
        <v>0</v>
      </c>
      <c r="X316" s="9"/>
    </row>
    <row r="317" spans="1:24">
      <c r="A317" s="10" t="s">
        <v>378</v>
      </c>
      <c r="B317" s="34" t="s">
        <v>53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27">
        <f t="shared" si="12"/>
        <v>0</v>
      </c>
      <c r="W317" s="28">
        <f t="shared" si="11"/>
        <v>0</v>
      </c>
      <c r="X317" s="9"/>
    </row>
    <row r="318" spans="1:24">
      <c r="A318" s="10" t="s">
        <v>379</v>
      </c>
      <c r="B318" s="34" t="s">
        <v>29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27">
        <f t="shared" si="12"/>
        <v>0</v>
      </c>
      <c r="W318" s="28">
        <f t="shared" si="11"/>
        <v>0</v>
      </c>
      <c r="X318" s="9"/>
    </row>
    <row r="319" spans="1:24">
      <c r="A319" s="10" t="s">
        <v>380</v>
      </c>
      <c r="B319" s="34" t="s">
        <v>8</v>
      </c>
      <c r="C319" s="13">
        <v>0</v>
      </c>
      <c r="D319" s="13">
        <v>0</v>
      </c>
      <c r="E319" s="13">
        <v>0</v>
      </c>
      <c r="F319" s="13">
        <v>27680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27">
        <f t="shared" si="12"/>
        <v>27680</v>
      </c>
      <c r="W319" s="28">
        <f t="shared" si="11"/>
        <v>9.3212885855363566E-5</v>
      </c>
      <c r="X319" s="9"/>
    </row>
    <row r="320" spans="1:24">
      <c r="A320" s="10" t="s">
        <v>381</v>
      </c>
      <c r="B320" s="34" t="s">
        <v>54</v>
      </c>
      <c r="C320" s="13">
        <v>68063</v>
      </c>
      <c r="D320" s="13">
        <v>103431</v>
      </c>
      <c r="E320" s="13">
        <v>0</v>
      </c>
      <c r="F320" s="13">
        <v>39899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  <c r="V320" s="27">
        <f t="shared" si="12"/>
        <v>211393</v>
      </c>
      <c r="W320" s="28">
        <f t="shared" si="11"/>
        <v>7.118696379921557E-4</v>
      </c>
      <c r="X320" s="9"/>
    </row>
    <row r="321" spans="1:24">
      <c r="A321" s="10" t="s">
        <v>382</v>
      </c>
      <c r="B321" s="34" t="s">
        <v>55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7">
        <f t="shared" si="12"/>
        <v>0</v>
      </c>
      <c r="W321" s="28">
        <f t="shared" si="11"/>
        <v>0</v>
      </c>
      <c r="X321" s="9"/>
    </row>
    <row r="322" spans="1:24">
      <c r="A322" s="10" t="s">
        <v>383</v>
      </c>
      <c r="B322" s="34" t="s">
        <v>8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27">
        <f t="shared" si="12"/>
        <v>0</v>
      </c>
      <c r="W322" s="28">
        <f t="shared" si="11"/>
        <v>0</v>
      </c>
      <c r="X322" s="9"/>
    </row>
    <row r="323" spans="1:24">
      <c r="A323" s="10" t="s">
        <v>384</v>
      </c>
      <c r="B323" s="34" t="s">
        <v>30</v>
      </c>
      <c r="C323" s="13">
        <v>210686</v>
      </c>
      <c r="D323" s="13">
        <v>0</v>
      </c>
      <c r="E323" s="13">
        <v>0</v>
      </c>
      <c r="F323" s="13">
        <v>0</v>
      </c>
      <c r="G323" s="13">
        <v>0</v>
      </c>
      <c r="H323" s="13">
        <v>453753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27">
        <f t="shared" si="12"/>
        <v>664439</v>
      </c>
      <c r="W323" s="28">
        <f t="shared" si="11"/>
        <v>2.2375099951174823E-3</v>
      </c>
      <c r="X323" s="9"/>
    </row>
    <row r="324" spans="1:24">
      <c r="A324" s="10" t="s">
        <v>385</v>
      </c>
      <c r="B324" s="34" t="s">
        <v>65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27">
        <f t="shared" si="12"/>
        <v>0</v>
      </c>
      <c r="W324" s="28">
        <f t="shared" si="11"/>
        <v>0</v>
      </c>
      <c r="X324" s="9"/>
    </row>
    <row r="325" spans="1:24">
      <c r="A325" s="10" t="s">
        <v>386</v>
      </c>
      <c r="B325" s="34" t="s">
        <v>65</v>
      </c>
      <c r="C325" s="13">
        <v>0</v>
      </c>
      <c r="D325" s="13">
        <v>0</v>
      </c>
      <c r="E325" s="13">
        <v>0</v>
      </c>
      <c r="F325" s="13">
        <v>1711028</v>
      </c>
      <c r="G325" s="13">
        <v>0</v>
      </c>
      <c r="H325" s="13">
        <v>556825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27">
        <f t="shared" si="12"/>
        <v>2267853</v>
      </c>
      <c r="W325" s="28">
        <f t="shared" ref="W325:W388" si="13">(V325/V$417)</f>
        <v>7.6370347841670464E-3</v>
      </c>
      <c r="X325" s="9"/>
    </row>
    <row r="326" spans="1:24">
      <c r="A326" s="10" t="s">
        <v>387</v>
      </c>
      <c r="B326" s="34" t="s">
        <v>52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27">
        <f t="shared" ref="V326:V389" si="14">SUM(C326:U326)</f>
        <v>0</v>
      </c>
      <c r="W326" s="28">
        <f t="shared" si="13"/>
        <v>0</v>
      </c>
      <c r="X326" s="9"/>
    </row>
    <row r="327" spans="1:24">
      <c r="A327" s="10" t="s">
        <v>388</v>
      </c>
      <c r="B327" s="34" t="s">
        <v>23</v>
      </c>
      <c r="C327" s="13">
        <v>0</v>
      </c>
      <c r="D327" s="13">
        <v>0</v>
      </c>
      <c r="E327" s="13">
        <v>450000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27">
        <f t="shared" si="14"/>
        <v>450000</v>
      </c>
      <c r="W327" s="28">
        <f t="shared" si="13"/>
        <v>1.5153828986601736E-3</v>
      </c>
      <c r="X327" s="9"/>
    </row>
    <row r="328" spans="1:24">
      <c r="A328" s="10" t="s">
        <v>389</v>
      </c>
      <c r="B328" s="34" t="s">
        <v>57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1367607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27">
        <f t="shared" si="14"/>
        <v>1367607</v>
      </c>
      <c r="W328" s="28">
        <f t="shared" si="13"/>
        <v>4.605440577528765E-3</v>
      </c>
      <c r="X328" s="9"/>
    </row>
    <row r="329" spans="1:24">
      <c r="A329" s="10" t="s">
        <v>390</v>
      </c>
      <c r="B329" s="34" t="s">
        <v>10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v>0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  <c r="V329" s="27">
        <f t="shared" si="14"/>
        <v>0</v>
      </c>
      <c r="W329" s="28">
        <f t="shared" si="13"/>
        <v>0</v>
      </c>
      <c r="X329" s="9"/>
    </row>
    <row r="330" spans="1:24">
      <c r="A330" s="10" t="s">
        <v>391</v>
      </c>
      <c r="B330" s="34" t="s">
        <v>20</v>
      </c>
      <c r="C330" s="13">
        <v>0</v>
      </c>
      <c r="D330" s="13">
        <v>0</v>
      </c>
      <c r="E330" s="13">
        <v>0</v>
      </c>
      <c r="F330" s="13"/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3">
        <v>4826</v>
      </c>
      <c r="P330" s="13">
        <v>8250</v>
      </c>
      <c r="Q330" s="13">
        <v>0</v>
      </c>
      <c r="R330" s="13">
        <v>0</v>
      </c>
      <c r="S330" s="13">
        <v>407816</v>
      </c>
      <c r="T330" s="13">
        <v>0</v>
      </c>
      <c r="U330" s="13">
        <v>0</v>
      </c>
      <c r="V330" s="27">
        <f t="shared" si="14"/>
        <v>420892</v>
      </c>
      <c r="W330" s="28">
        <f t="shared" si="13"/>
        <v>1.4173611977397285E-3</v>
      </c>
      <c r="X330" s="9"/>
    </row>
    <row r="331" spans="1:24">
      <c r="A331" s="10" t="s">
        <v>392</v>
      </c>
      <c r="B331" s="34" t="s">
        <v>64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7">
        <f t="shared" si="14"/>
        <v>0</v>
      </c>
      <c r="W331" s="28">
        <f t="shared" si="13"/>
        <v>0</v>
      </c>
      <c r="X331" s="9"/>
    </row>
    <row r="332" spans="1:24">
      <c r="A332" s="10" t="s">
        <v>393</v>
      </c>
      <c r="B332" s="34" t="s">
        <v>42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7">
        <f t="shared" si="14"/>
        <v>0</v>
      </c>
      <c r="W332" s="28">
        <f t="shared" si="13"/>
        <v>0</v>
      </c>
      <c r="X332" s="9"/>
    </row>
    <row r="333" spans="1:24">
      <c r="A333" s="10" t="s">
        <v>394</v>
      </c>
      <c r="B333" s="34" t="s">
        <v>53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7">
        <f t="shared" si="14"/>
        <v>0</v>
      </c>
      <c r="W333" s="28">
        <f t="shared" si="13"/>
        <v>0</v>
      </c>
      <c r="X333" s="9"/>
    </row>
    <row r="334" spans="1:24">
      <c r="A334" s="10" t="s">
        <v>395</v>
      </c>
      <c r="B334" s="34" t="s">
        <v>53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27">
        <f t="shared" si="14"/>
        <v>0</v>
      </c>
      <c r="W334" s="28">
        <f t="shared" si="13"/>
        <v>0</v>
      </c>
      <c r="X334" s="9"/>
    </row>
    <row r="335" spans="1:24">
      <c r="A335" s="10" t="s">
        <v>396</v>
      </c>
      <c r="B335" s="34" t="s">
        <v>51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  <c r="V335" s="27">
        <f t="shared" si="14"/>
        <v>0</v>
      </c>
      <c r="W335" s="28">
        <f t="shared" si="13"/>
        <v>0</v>
      </c>
      <c r="X335" s="9"/>
    </row>
    <row r="336" spans="1:24">
      <c r="A336" s="10" t="s">
        <v>397</v>
      </c>
      <c r="B336" s="34" t="s">
        <v>7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13">
        <v>0</v>
      </c>
      <c r="Q336" s="13">
        <v>66015</v>
      </c>
      <c r="R336" s="13">
        <v>37968</v>
      </c>
      <c r="S336" s="13">
        <v>39481</v>
      </c>
      <c r="T336" s="13">
        <v>1249020</v>
      </c>
      <c r="U336" s="13">
        <v>0</v>
      </c>
      <c r="V336" s="27">
        <f t="shared" si="14"/>
        <v>1392484</v>
      </c>
      <c r="W336" s="28">
        <f t="shared" si="13"/>
        <v>4.6892143116842519E-3</v>
      </c>
      <c r="X336" s="9"/>
    </row>
    <row r="337" spans="1:24">
      <c r="A337" s="10" t="s">
        <v>398</v>
      </c>
      <c r="B337" s="34" t="s">
        <v>51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27">
        <f t="shared" si="14"/>
        <v>0</v>
      </c>
      <c r="W337" s="28">
        <f t="shared" si="13"/>
        <v>0</v>
      </c>
      <c r="X337" s="9"/>
    </row>
    <row r="338" spans="1:24">
      <c r="A338" s="10" t="s">
        <v>399</v>
      </c>
      <c r="B338" s="34" t="s">
        <v>53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27">
        <f t="shared" si="14"/>
        <v>0</v>
      </c>
      <c r="W338" s="28">
        <f t="shared" si="13"/>
        <v>0</v>
      </c>
      <c r="X338" s="9"/>
    </row>
    <row r="339" spans="1:24">
      <c r="A339" s="10" t="s">
        <v>400</v>
      </c>
      <c r="B339" s="34" t="s">
        <v>52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27">
        <f t="shared" si="14"/>
        <v>0</v>
      </c>
      <c r="W339" s="28">
        <f t="shared" si="13"/>
        <v>0</v>
      </c>
      <c r="X339" s="9"/>
    </row>
    <row r="340" spans="1:24">
      <c r="A340" s="10" t="s">
        <v>401</v>
      </c>
      <c r="B340" s="34" t="s">
        <v>60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3000</v>
      </c>
      <c r="I340" s="13">
        <v>63300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2266</v>
      </c>
      <c r="R340" s="13">
        <v>0</v>
      </c>
      <c r="S340" s="13">
        <v>0</v>
      </c>
      <c r="T340" s="13">
        <v>0</v>
      </c>
      <c r="U340" s="13">
        <v>14776</v>
      </c>
      <c r="V340" s="27">
        <f t="shared" si="14"/>
        <v>83342</v>
      </c>
      <c r="W340" s="28">
        <f t="shared" si="13"/>
        <v>2.8065564786696932E-4</v>
      </c>
      <c r="X340" s="9"/>
    </row>
    <row r="341" spans="1:24">
      <c r="A341" s="10" t="s">
        <v>402</v>
      </c>
      <c r="B341" s="34" t="s">
        <v>36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688285</v>
      </c>
      <c r="U341" s="13">
        <v>0</v>
      </c>
      <c r="V341" s="27">
        <f t="shared" si="14"/>
        <v>688285</v>
      </c>
      <c r="W341" s="28">
        <f t="shared" si="13"/>
        <v>2.3178118186762612E-3</v>
      </c>
      <c r="X341" s="9"/>
    </row>
    <row r="342" spans="1:24">
      <c r="A342" s="10" t="s">
        <v>59</v>
      </c>
      <c r="B342" s="34" t="s">
        <v>59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27">
        <f t="shared" si="14"/>
        <v>0</v>
      </c>
      <c r="W342" s="28">
        <f t="shared" si="13"/>
        <v>0</v>
      </c>
      <c r="X342" s="9"/>
    </row>
    <row r="343" spans="1:24">
      <c r="A343" s="10" t="s">
        <v>403</v>
      </c>
      <c r="B343" s="34" t="s">
        <v>7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27">
        <f t="shared" si="14"/>
        <v>0</v>
      </c>
      <c r="W343" s="28">
        <f t="shared" si="13"/>
        <v>0</v>
      </c>
      <c r="X343" s="9"/>
    </row>
    <row r="344" spans="1:24">
      <c r="A344" s="10" t="s">
        <v>404</v>
      </c>
      <c r="B344" s="34" t="s">
        <v>8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27">
        <f t="shared" si="14"/>
        <v>0</v>
      </c>
      <c r="W344" s="28">
        <f t="shared" si="13"/>
        <v>0</v>
      </c>
      <c r="X344" s="9"/>
    </row>
    <row r="345" spans="1:24">
      <c r="A345" s="10" t="s">
        <v>405</v>
      </c>
      <c r="B345" s="34" t="s">
        <v>31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27">
        <f t="shared" si="14"/>
        <v>0</v>
      </c>
      <c r="W345" s="28">
        <f t="shared" si="13"/>
        <v>0</v>
      </c>
      <c r="X345" s="9"/>
    </row>
    <row r="346" spans="1:24">
      <c r="A346" s="10" t="s">
        <v>406</v>
      </c>
      <c r="B346" s="34" t="s">
        <v>28</v>
      </c>
      <c r="C346" s="13">
        <v>0</v>
      </c>
      <c r="D346" s="13">
        <v>0</v>
      </c>
      <c r="E346" s="13">
        <v>36412</v>
      </c>
      <c r="F346" s="13">
        <v>18642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433359</v>
      </c>
      <c r="R346" s="13">
        <v>0</v>
      </c>
      <c r="S346" s="13">
        <v>0</v>
      </c>
      <c r="T346" s="13">
        <v>0</v>
      </c>
      <c r="U346" s="13">
        <v>0</v>
      </c>
      <c r="V346" s="27">
        <f t="shared" si="14"/>
        <v>488413</v>
      </c>
      <c r="W346" s="28">
        <f t="shared" si="13"/>
        <v>1.6447393504073586E-3</v>
      </c>
      <c r="X346" s="9"/>
    </row>
    <row r="347" spans="1:24">
      <c r="A347" s="10" t="s">
        <v>60</v>
      </c>
      <c r="B347" s="34" t="s">
        <v>53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7">
        <f t="shared" si="14"/>
        <v>0</v>
      </c>
      <c r="W347" s="28">
        <f t="shared" si="13"/>
        <v>0</v>
      </c>
      <c r="X347" s="9"/>
    </row>
    <row r="348" spans="1:24">
      <c r="A348" s="10" t="s">
        <v>407</v>
      </c>
      <c r="B348" s="34" t="s">
        <v>43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18570</v>
      </c>
      <c r="S348" s="13">
        <v>639078</v>
      </c>
      <c r="T348" s="13">
        <v>0</v>
      </c>
      <c r="U348" s="13">
        <v>0</v>
      </c>
      <c r="V348" s="27">
        <f t="shared" si="14"/>
        <v>657648</v>
      </c>
      <c r="W348" s="28">
        <f t="shared" si="13"/>
        <v>2.2146411834179243E-3</v>
      </c>
      <c r="X348" s="9"/>
    </row>
    <row r="349" spans="1:24">
      <c r="A349" s="10" t="s">
        <v>408</v>
      </c>
      <c r="B349" s="34" t="s">
        <v>47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7">
        <f t="shared" si="14"/>
        <v>0</v>
      </c>
      <c r="W349" s="28">
        <f t="shared" si="13"/>
        <v>0</v>
      </c>
      <c r="X349" s="9"/>
    </row>
    <row r="350" spans="1:24">
      <c r="A350" s="10" t="s">
        <v>409</v>
      </c>
      <c r="B350" s="34" t="s">
        <v>32</v>
      </c>
      <c r="C350" s="13">
        <v>44133</v>
      </c>
      <c r="D350" s="13">
        <v>91220</v>
      </c>
      <c r="E350" s="13">
        <v>342470</v>
      </c>
      <c r="F350" s="13">
        <v>145150</v>
      </c>
      <c r="G350" s="13">
        <v>189646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27">
        <f t="shared" si="14"/>
        <v>812619</v>
      </c>
      <c r="W350" s="28">
        <f t="shared" si="13"/>
        <v>2.7365087460585148E-3</v>
      </c>
      <c r="X350" s="9"/>
    </row>
    <row r="351" spans="1:24">
      <c r="A351" s="10" t="s">
        <v>410</v>
      </c>
      <c r="B351" s="34" t="s">
        <v>66</v>
      </c>
      <c r="C351" s="13">
        <v>0</v>
      </c>
      <c r="D351" s="13">
        <v>0</v>
      </c>
      <c r="E351" s="13">
        <v>47459</v>
      </c>
      <c r="F351" s="13">
        <v>650676</v>
      </c>
      <c r="G351" s="13">
        <v>1750809</v>
      </c>
      <c r="H351" s="13">
        <v>3882701</v>
      </c>
      <c r="I351" s="13">
        <v>42657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27">
        <f t="shared" si="14"/>
        <v>6374302</v>
      </c>
      <c r="W351" s="28">
        <f t="shared" si="13"/>
        <v>2.1465573870434095E-2</v>
      </c>
      <c r="X351" s="9"/>
    </row>
    <row r="352" spans="1:24">
      <c r="A352" s="10" t="s">
        <v>411</v>
      </c>
      <c r="B352" s="34" t="s">
        <v>51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27">
        <f t="shared" si="14"/>
        <v>0</v>
      </c>
      <c r="W352" s="28">
        <f t="shared" si="13"/>
        <v>0</v>
      </c>
      <c r="X352" s="9"/>
    </row>
    <row r="353" spans="1:24">
      <c r="A353" s="10" t="s">
        <v>412</v>
      </c>
      <c r="B353" s="34" t="s">
        <v>65</v>
      </c>
      <c r="C353" s="13">
        <v>75425</v>
      </c>
      <c r="D353" s="13">
        <v>0</v>
      </c>
      <c r="E353" s="13">
        <v>0</v>
      </c>
      <c r="F353" s="13">
        <v>0</v>
      </c>
      <c r="G353" s="13">
        <v>0</v>
      </c>
      <c r="H353" s="13">
        <v>183943</v>
      </c>
      <c r="I353" s="13">
        <v>151324</v>
      </c>
      <c r="J353" s="13">
        <v>0</v>
      </c>
      <c r="K353" s="13">
        <v>183892</v>
      </c>
      <c r="L353" s="13">
        <v>54638</v>
      </c>
      <c r="M353" s="13">
        <v>0</v>
      </c>
      <c r="N353" s="13">
        <v>0</v>
      </c>
      <c r="O353" s="13">
        <v>0</v>
      </c>
      <c r="P353" s="13">
        <v>0</v>
      </c>
      <c r="Q353" s="13">
        <v>23400</v>
      </c>
      <c r="R353" s="13">
        <v>399406</v>
      </c>
      <c r="S353" s="13">
        <v>0</v>
      </c>
      <c r="T353" s="13">
        <v>0</v>
      </c>
      <c r="U353" s="13">
        <v>0</v>
      </c>
      <c r="V353" s="27">
        <f t="shared" si="14"/>
        <v>1072028</v>
      </c>
      <c r="W353" s="28">
        <f t="shared" si="13"/>
        <v>3.6100731068552635E-3</v>
      </c>
      <c r="X353" s="9"/>
    </row>
    <row r="354" spans="1:24">
      <c r="A354" s="10" t="s">
        <v>413</v>
      </c>
      <c r="B354" s="34" t="s">
        <v>44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7">
        <f t="shared" si="14"/>
        <v>0</v>
      </c>
      <c r="W354" s="28">
        <f t="shared" si="13"/>
        <v>0</v>
      </c>
      <c r="X354" s="9"/>
    </row>
    <row r="355" spans="1:24">
      <c r="A355" s="10" t="s">
        <v>414</v>
      </c>
      <c r="B355" s="34" t="s">
        <v>51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13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27">
        <f t="shared" si="14"/>
        <v>0</v>
      </c>
      <c r="W355" s="28">
        <f t="shared" si="13"/>
        <v>0</v>
      </c>
      <c r="X355" s="9"/>
    </row>
    <row r="356" spans="1:24">
      <c r="A356" s="10" t="s">
        <v>415</v>
      </c>
      <c r="B356" s="34" t="s">
        <v>53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27">
        <f t="shared" si="14"/>
        <v>0</v>
      </c>
      <c r="W356" s="28">
        <f t="shared" si="13"/>
        <v>0</v>
      </c>
      <c r="X356" s="9"/>
    </row>
    <row r="357" spans="1:24">
      <c r="A357" s="10" t="s">
        <v>416</v>
      </c>
      <c r="B357" s="34" t="s">
        <v>8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7">
        <f t="shared" si="14"/>
        <v>0</v>
      </c>
      <c r="W357" s="28">
        <f t="shared" si="13"/>
        <v>0</v>
      </c>
      <c r="X357" s="9"/>
    </row>
    <row r="358" spans="1:24">
      <c r="A358" s="10" t="s">
        <v>417</v>
      </c>
      <c r="B358" s="34" t="s">
        <v>5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27">
        <f t="shared" si="14"/>
        <v>0</v>
      </c>
      <c r="W358" s="28">
        <f t="shared" si="13"/>
        <v>0</v>
      </c>
      <c r="X358" s="9"/>
    </row>
    <row r="359" spans="1:24">
      <c r="A359" s="10" t="s">
        <v>418</v>
      </c>
      <c r="B359" s="34" t="s">
        <v>56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3">
        <v>0</v>
      </c>
      <c r="R359" s="13">
        <v>0</v>
      </c>
      <c r="S359" s="13">
        <v>0</v>
      </c>
      <c r="T359" s="13">
        <v>0</v>
      </c>
      <c r="U359" s="13">
        <v>0</v>
      </c>
      <c r="V359" s="27">
        <f t="shared" si="14"/>
        <v>0</v>
      </c>
      <c r="W359" s="28">
        <f t="shared" si="13"/>
        <v>0</v>
      </c>
      <c r="X359" s="9"/>
    </row>
    <row r="360" spans="1:24">
      <c r="A360" s="10" t="s">
        <v>419</v>
      </c>
      <c r="B360" s="34" t="s">
        <v>56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7">
        <f t="shared" si="14"/>
        <v>0</v>
      </c>
      <c r="W360" s="28">
        <f t="shared" si="13"/>
        <v>0</v>
      </c>
      <c r="X360" s="9"/>
    </row>
    <row r="361" spans="1:24">
      <c r="A361" s="10" t="s">
        <v>420</v>
      </c>
      <c r="B361" s="34" t="s">
        <v>50</v>
      </c>
      <c r="C361" s="13">
        <v>196323</v>
      </c>
      <c r="D361" s="13">
        <v>1844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12840</v>
      </c>
      <c r="M361" s="13">
        <v>663</v>
      </c>
      <c r="N361" s="13">
        <v>0</v>
      </c>
      <c r="O361" s="13">
        <v>0</v>
      </c>
      <c r="P361" s="13">
        <v>0</v>
      </c>
      <c r="Q361" s="13">
        <v>20236</v>
      </c>
      <c r="R361" s="13">
        <v>0</v>
      </c>
      <c r="S361" s="13">
        <v>0</v>
      </c>
      <c r="T361" s="13">
        <v>0</v>
      </c>
      <c r="U361" s="13">
        <v>0</v>
      </c>
      <c r="V361" s="27">
        <f t="shared" si="14"/>
        <v>231906</v>
      </c>
      <c r="W361" s="28">
        <f t="shared" si="13"/>
        <v>7.809475255481916E-4</v>
      </c>
      <c r="X361" s="9"/>
    </row>
    <row r="362" spans="1:24">
      <c r="A362" s="10" t="s">
        <v>421</v>
      </c>
      <c r="B362" s="34" t="s">
        <v>52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7">
        <f t="shared" si="14"/>
        <v>0</v>
      </c>
      <c r="W362" s="28">
        <f t="shared" si="13"/>
        <v>0</v>
      </c>
      <c r="X362" s="9"/>
    </row>
    <row r="363" spans="1:24">
      <c r="A363" s="10" t="s">
        <v>422</v>
      </c>
      <c r="B363" s="34" t="s">
        <v>57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7">
        <f t="shared" si="14"/>
        <v>0</v>
      </c>
      <c r="W363" s="28">
        <f t="shared" si="13"/>
        <v>0</v>
      </c>
      <c r="X363" s="9"/>
    </row>
    <row r="364" spans="1:24">
      <c r="A364" s="10" t="s">
        <v>423</v>
      </c>
      <c r="B364" s="34" t="s">
        <v>66</v>
      </c>
      <c r="C364" s="13"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13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27">
        <f t="shared" si="14"/>
        <v>0</v>
      </c>
      <c r="W364" s="28">
        <f t="shared" si="13"/>
        <v>0</v>
      </c>
      <c r="X364" s="9"/>
    </row>
    <row r="365" spans="1:24">
      <c r="A365" s="10" t="s">
        <v>424</v>
      </c>
      <c r="B365" s="34" t="s">
        <v>53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0</v>
      </c>
      <c r="O365" s="13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27">
        <f t="shared" si="14"/>
        <v>0</v>
      </c>
      <c r="W365" s="28">
        <f t="shared" si="13"/>
        <v>0</v>
      </c>
      <c r="X365" s="9"/>
    </row>
    <row r="366" spans="1:24">
      <c r="A366" s="10" t="s">
        <v>425</v>
      </c>
      <c r="B366" s="34" t="s">
        <v>53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0</v>
      </c>
      <c r="N366" s="13">
        <v>0</v>
      </c>
      <c r="O366" s="13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0</v>
      </c>
      <c r="U366" s="13">
        <v>0</v>
      </c>
      <c r="V366" s="27">
        <f t="shared" si="14"/>
        <v>0</v>
      </c>
      <c r="W366" s="28">
        <f t="shared" si="13"/>
        <v>0</v>
      </c>
      <c r="X366" s="9"/>
    </row>
    <row r="367" spans="1:24">
      <c r="A367" s="10" t="s">
        <v>426</v>
      </c>
      <c r="B367" s="34" t="s">
        <v>6</v>
      </c>
      <c r="C367" s="13">
        <v>0</v>
      </c>
      <c r="D367" s="13">
        <v>311429</v>
      </c>
      <c r="E367" s="13">
        <v>27400</v>
      </c>
      <c r="F367" s="13">
        <v>961300</v>
      </c>
      <c r="G367" s="13">
        <v>0</v>
      </c>
      <c r="H367" s="13">
        <v>0</v>
      </c>
      <c r="I367" s="13">
        <v>0</v>
      </c>
      <c r="J367" s="13">
        <v>60851</v>
      </c>
      <c r="K367" s="13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27">
        <f t="shared" si="14"/>
        <v>1360980</v>
      </c>
      <c r="W367" s="28">
        <f t="shared" si="13"/>
        <v>4.5831240387078295E-3</v>
      </c>
      <c r="X367" s="9"/>
    </row>
    <row r="368" spans="1:24">
      <c r="A368" s="10" t="s">
        <v>427</v>
      </c>
      <c r="B368" s="34" t="s">
        <v>43</v>
      </c>
      <c r="C368" s="13"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27">
        <f t="shared" si="14"/>
        <v>0</v>
      </c>
      <c r="W368" s="28">
        <f t="shared" si="13"/>
        <v>0</v>
      </c>
      <c r="X368" s="9"/>
    </row>
    <row r="369" spans="1:24">
      <c r="A369" s="10" t="s">
        <v>428</v>
      </c>
      <c r="B369" s="34" t="s">
        <v>44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1895</v>
      </c>
      <c r="L369" s="13">
        <v>0</v>
      </c>
      <c r="M369" s="13">
        <v>0</v>
      </c>
      <c r="N369" s="13">
        <v>0</v>
      </c>
      <c r="O369" s="13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27">
        <f t="shared" si="14"/>
        <v>1895</v>
      </c>
      <c r="W369" s="28">
        <f t="shared" si="13"/>
        <v>6.3814457621356203E-6</v>
      </c>
      <c r="X369" s="9"/>
    </row>
    <row r="370" spans="1:24">
      <c r="A370" s="10" t="s">
        <v>429</v>
      </c>
      <c r="B370" s="34" t="s">
        <v>8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332894</v>
      </c>
      <c r="M370" s="13">
        <v>637106</v>
      </c>
      <c r="N370" s="13">
        <v>0</v>
      </c>
      <c r="O370" s="13">
        <v>0</v>
      </c>
      <c r="P370" s="13">
        <v>0</v>
      </c>
      <c r="Q370" s="13">
        <v>0</v>
      </c>
      <c r="R370" s="13">
        <v>0</v>
      </c>
      <c r="S370" s="13">
        <v>0</v>
      </c>
      <c r="T370" s="13">
        <v>0</v>
      </c>
      <c r="U370" s="13">
        <v>0</v>
      </c>
      <c r="V370" s="27">
        <f t="shared" si="14"/>
        <v>970000</v>
      </c>
      <c r="W370" s="28">
        <f t="shared" si="13"/>
        <v>3.2664920260008189E-3</v>
      </c>
      <c r="X370" s="9"/>
    </row>
    <row r="371" spans="1:24">
      <c r="A371" s="10" t="s">
        <v>430</v>
      </c>
      <c r="B371" s="34" t="s">
        <v>44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90540</v>
      </c>
      <c r="U371" s="13">
        <v>0</v>
      </c>
      <c r="V371" s="27">
        <f t="shared" si="14"/>
        <v>90540</v>
      </c>
      <c r="W371" s="28">
        <f t="shared" si="13"/>
        <v>3.0489503921042691E-4</v>
      </c>
      <c r="X371" s="9"/>
    </row>
    <row r="372" spans="1:24">
      <c r="A372" s="10" t="s">
        <v>431</v>
      </c>
      <c r="B372" s="34" t="s">
        <v>44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13">
        <v>0</v>
      </c>
      <c r="N372" s="13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27">
        <f t="shared" si="14"/>
        <v>0</v>
      </c>
      <c r="W372" s="28">
        <f t="shared" si="13"/>
        <v>0</v>
      </c>
      <c r="X372" s="9"/>
    </row>
    <row r="373" spans="1:24">
      <c r="A373" s="10" t="s">
        <v>432</v>
      </c>
      <c r="B373" s="34" t="s">
        <v>37</v>
      </c>
      <c r="C373" s="13"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  <c r="M373" s="13">
        <v>0</v>
      </c>
      <c r="N373" s="13">
        <v>3398000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3">
        <v>0</v>
      </c>
      <c r="U373" s="13">
        <v>0</v>
      </c>
      <c r="V373" s="27">
        <f t="shared" si="14"/>
        <v>3398000</v>
      </c>
      <c r="W373" s="28">
        <f t="shared" si="13"/>
        <v>1.14428246436606E-2</v>
      </c>
      <c r="X373" s="9"/>
    </row>
    <row r="374" spans="1:24">
      <c r="A374" s="10" t="s">
        <v>433</v>
      </c>
      <c r="B374" s="34" t="s">
        <v>8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368665</v>
      </c>
      <c r="V374" s="27">
        <f t="shared" si="14"/>
        <v>368665</v>
      </c>
      <c r="W374" s="28">
        <f t="shared" si="13"/>
        <v>1.2414858585212288E-3</v>
      </c>
      <c r="X374" s="9"/>
    </row>
    <row r="375" spans="1:24">
      <c r="A375" s="10" t="s">
        <v>434</v>
      </c>
      <c r="B375" s="34" t="s">
        <v>29</v>
      </c>
      <c r="C375" s="13"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13">
        <v>0</v>
      </c>
      <c r="N375" s="13">
        <v>0</v>
      </c>
      <c r="O375" s="13">
        <v>0</v>
      </c>
      <c r="P375" s="13">
        <v>0</v>
      </c>
      <c r="Q375" s="13">
        <v>0</v>
      </c>
      <c r="R375" s="13">
        <v>0</v>
      </c>
      <c r="S375" s="13">
        <v>0</v>
      </c>
      <c r="T375" s="13">
        <v>0</v>
      </c>
      <c r="U375" s="13">
        <v>0</v>
      </c>
      <c r="V375" s="27">
        <f t="shared" si="14"/>
        <v>0</v>
      </c>
      <c r="W375" s="28">
        <f t="shared" si="13"/>
        <v>0</v>
      </c>
      <c r="X375" s="9"/>
    </row>
    <row r="376" spans="1:24">
      <c r="A376" s="10" t="s">
        <v>435</v>
      </c>
      <c r="B376" s="34" t="s">
        <v>53</v>
      </c>
      <c r="C376" s="13">
        <v>0</v>
      </c>
      <c r="D376" s="13">
        <v>0</v>
      </c>
      <c r="E376" s="13">
        <v>27385</v>
      </c>
      <c r="F376" s="13">
        <v>218859</v>
      </c>
      <c r="G376" s="13">
        <v>270137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  <c r="N376" s="13">
        <v>0</v>
      </c>
      <c r="O376" s="13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27">
        <f t="shared" si="14"/>
        <v>516381</v>
      </c>
      <c r="W376" s="28">
        <f t="shared" si="13"/>
        <v>1.7389220813178647E-3</v>
      </c>
      <c r="X376" s="9"/>
    </row>
    <row r="377" spans="1:24">
      <c r="A377" s="10" t="s">
        <v>436</v>
      </c>
      <c r="B377" s="34" t="s">
        <v>35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27">
        <f t="shared" si="14"/>
        <v>0</v>
      </c>
      <c r="W377" s="28">
        <f t="shared" si="13"/>
        <v>0</v>
      </c>
      <c r="X377" s="9"/>
    </row>
    <row r="378" spans="1:24">
      <c r="A378" s="10" t="s">
        <v>437</v>
      </c>
      <c r="B378" s="34" t="s">
        <v>29</v>
      </c>
      <c r="C378" s="13"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v>0</v>
      </c>
      <c r="N378" s="13">
        <v>0</v>
      </c>
      <c r="O378" s="13">
        <v>0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3">
        <v>0</v>
      </c>
      <c r="V378" s="27">
        <f t="shared" si="14"/>
        <v>0</v>
      </c>
      <c r="W378" s="28">
        <f t="shared" si="13"/>
        <v>0</v>
      </c>
      <c r="X378" s="9"/>
    </row>
    <row r="379" spans="1:24">
      <c r="A379" s="10" t="s">
        <v>438</v>
      </c>
      <c r="B379" s="34" t="s">
        <v>51</v>
      </c>
      <c r="C379" s="13"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0</v>
      </c>
      <c r="N379" s="13">
        <v>0</v>
      </c>
      <c r="O379" s="13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27">
        <f t="shared" si="14"/>
        <v>0</v>
      </c>
      <c r="W379" s="28">
        <f t="shared" si="13"/>
        <v>0</v>
      </c>
      <c r="X379" s="9"/>
    </row>
    <row r="380" spans="1:24">
      <c r="A380" s="10" t="s">
        <v>439</v>
      </c>
      <c r="B380" s="34" t="s">
        <v>7</v>
      </c>
      <c r="C380" s="13">
        <v>0</v>
      </c>
      <c r="D380" s="13">
        <v>0</v>
      </c>
      <c r="E380" s="13">
        <v>0</v>
      </c>
      <c r="F380" s="13">
        <v>3509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13">
        <v>0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3">
        <v>2579600</v>
      </c>
      <c r="V380" s="27">
        <f t="shared" si="14"/>
        <v>2583109</v>
      </c>
      <c r="W380" s="28">
        <f t="shared" si="13"/>
        <v>8.6986648977226272E-3</v>
      </c>
      <c r="X380" s="9"/>
    </row>
    <row r="381" spans="1:24">
      <c r="A381" s="10" t="s">
        <v>440</v>
      </c>
      <c r="B381" s="34" t="s">
        <v>53</v>
      </c>
      <c r="C381" s="13"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13">
        <v>0</v>
      </c>
      <c r="O381" s="13">
        <v>378180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  <c r="V381" s="27">
        <f t="shared" si="14"/>
        <v>378180</v>
      </c>
      <c r="W381" s="28">
        <f t="shared" si="13"/>
        <v>1.27352778803401E-3</v>
      </c>
      <c r="X381" s="9"/>
    </row>
    <row r="382" spans="1:24">
      <c r="A382" s="10" t="s">
        <v>441</v>
      </c>
      <c r="B382" s="34" t="s">
        <v>21</v>
      </c>
      <c r="C382" s="13"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3">
        <v>0</v>
      </c>
      <c r="M382" s="13">
        <v>0</v>
      </c>
      <c r="N382" s="13">
        <v>0</v>
      </c>
      <c r="O382" s="13">
        <v>479548</v>
      </c>
      <c r="P382" s="13">
        <v>0</v>
      </c>
      <c r="Q382" s="13">
        <v>0</v>
      </c>
      <c r="R382" s="13">
        <v>0</v>
      </c>
      <c r="S382" s="13">
        <v>0</v>
      </c>
      <c r="T382" s="13">
        <v>0</v>
      </c>
      <c r="U382" s="13">
        <v>0</v>
      </c>
      <c r="V382" s="27">
        <f t="shared" si="14"/>
        <v>479548</v>
      </c>
      <c r="W382" s="28">
        <f t="shared" si="13"/>
        <v>1.6148863073037532E-3</v>
      </c>
      <c r="X382" s="9"/>
    </row>
    <row r="383" spans="1:24">
      <c r="A383" s="10" t="s">
        <v>442</v>
      </c>
      <c r="B383" s="34" t="s">
        <v>35</v>
      </c>
      <c r="C383" s="13"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0</v>
      </c>
      <c r="O383" s="13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3">
        <v>0</v>
      </c>
      <c r="V383" s="27">
        <f t="shared" si="14"/>
        <v>0</v>
      </c>
      <c r="W383" s="28">
        <f t="shared" si="13"/>
        <v>0</v>
      </c>
      <c r="X383" s="9"/>
    </row>
    <row r="384" spans="1:24">
      <c r="A384" s="10" t="s">
        <v>443</v>
      </c>
      <c r="B384" s="34" t="s">
        <v>47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3">
        <v>0</v>
      </c>
      <c r="M384" s="13">
        <v>0</v>
      </c>
      <c r="N384" s="13">
        <v>0</v>
      </c>
      <c r="O384" s="13">
        <v>0</v>
      </c>
      <c r="P384" s="13">
        <v>0</v>
      </c>
      <c r="Q384" s="13">
        <v>650000</v>
      </c>
      <c r="R384" s="13">
        <v>0</v>
      </c>
      <c r="S384" s="13">
        <v>0</v>
      </c>
      <c r="T384" s="13">
        <v>0</v>
      </c>
      <c r="U384" s="13">
        <v>0</v>
      </c>
      <c r="V384" s="27">
        <f t="shared" si="14"/>
        <v>650000</v>
      </c>
      <c r="W384" s="28">
        <f t="shared" si="13"/>
        <v>2.1888864091758062E-3</v>
      </c>
      <c r="X384" s="9"/>
    </row>
    <row r="385" spans="1:24">
      <c r="A385" s="10" t="s">
        <v>444</v>
      </c>
      <c r="B385" s="34" t="s">
        <v>59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27">
        <f t="shared" si="14"/>
        <v>0</v>
      </c>
      <c r="W385" s="28">
        <f t="shared" si="13"/>
        <v>0</v>
      </c>
      <c r="X385" s="9"/>
    </row>
    <row r="386" spans="1:24">
      <c r="A386" s="10" t="s">
        <v>445</v>
      </c>
      <c r="B386" s="34" t="s">
        <v>68</v>
      </c>
      <c r="C386" s="13">
        <v>0</v>
      </c>
      <c r="D386" s="13">
        <v>1320450</v>
      </c>
      <c r="E386" s="13">
        <v>179550</v>
      </c>
      <c r="F386" s="13">
        <v>0</v>
      </c>
      <c r="G386" s="13">
        <v>0</v>
      </c>
      <c r="H386" s="13">
        <v>0</v>
      </c>
      <c r="I386" s="13">
        <v>561359</v>
      </c>
      <c r="J386" s="13">
        <v>0</v>
      </c>
      <c r="K386" s="13">
        <v>567000</v>
      </c>
      <c r="L386" s="13">
        <v>31591</v>
      </c>
      <c r="M386" s="13">
        <v>0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27">
        <f t="shared" si="14"/>
        <v>2659950</v>
      </c>
      <c r="W386" s="28">
        <f t="shared" si="13"/>
        <v>8.9574283139802861E-3</v>
      </c>
      <c r="X386" s="9"/>
    </row>
    <row r="387" spans="1:24">
      <c r="A387" s="10" t="s">
        <v>446</v>
      </c>
      <c r="B387" s="34" t="s">
        <v>31</v>
      </c>
      <c r="C387" s="13">
        <v>1461635</v>
      </c>
      <c r="D387" s="13">
        <v>0</v>
      </c>
      <c r="E387" s="13">
        <v>0</v>
      </c>
      <c r="F387" s="13">
        <v>0</v>
      </c>
      <c r="G387" s="13">
        <v>0</v>
      </c>
      <c r="H387" s="13">
        <v>1539431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755618</v>
      </c>
      <c r="V387" s="27">
        <f t="shared" si="14"/>
        <v>3756684</v>
      </c>
      <c r="W387" s="28">
        <f t="shared" si="13"/>
        <v>1.2650699309489546E-2</v>
      </c>
      <c r="X387" s="9"/>
    </row>
    <row r="388" spans="1:24">
      <c r="A388" s="10" t="s">
        <v>447</v>
      </c>
      <c r="B388" s="34" t="s">
        <v>44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13">
        <v>0</v>
      </c>
      <c r="O388" s="13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27">
        <f t="shared" si="14"/>
        <v>0</v>
      </c>
      <c r="W388" s="28">
        <f t="shared" si="13"/>
        <v>0</v>
      </c>
      <c r="X388" s="9"/>
    </row>
    <row r="389" spans="1:24">
      <c r="A389" s="10" t="s">
        <v>448</v>
      </c>
      <c r="B389" s="34" t="s">
        <v>3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2809930</v>
      </c>
      <c r="L389" s="13">
        <v>0</v>
      </c>
      <c r="M389" s="13">
        <v>0</v>
      </c>
      <c r="N389" s="13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267690</v>
      </c>
      <c r="T389" s="13">
        <v>0</v>
      </c>
      <c r="U389" s="13">
        <v>0</v>
      </c>
      <c r="V389" s="27">
        <f t="shared" si="14"/>
        <v>3077620</v>
      </c>
      <c r="W389" s="28">
        <f t="shared" ref="W389:W417" si="15">(V389/V$417)</f>
        <v>1.0363939370165607E-2</v>
      </c>
      <c r="X389" s="9"/>
    </row>
    <row r="390" spans="1:24">
      <c r="A390" s="10" t="s">
        <v>449</v>
      </c>
      <c r="B390" s="34" t="s">
        <v>25</v>
      </c>
      <c r="C390" s="13">
        <v>616585</v>
      </c>
      <c r="D390" s="13">
        <v>0</v>
      </c>
      <c r="E390" s="13">
        <v>0</v>
      </c>
      <c r="F390" s="13">
        <v>1770623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3">
        <v>0</v>
      </c>
      <c r="M390" s="13">
        <v>0</v>
      </c>
      <c r="N390" s="13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27">
        <f t="shared" ref="V390:V416" si="16">SUM(C390:U390)</f>
        <v>2387208</v>
      </c>
      <c r="W390" s="28">
        <f t="shared" si="15"/>
        <v>8.0389648416550122E-3</v>
      </c>
      <c r="X390" s="9"/>
    </row>
    <row r="391" spans="1:24">
      <c r="A391" s="10" t="s">
        <v>450</v>
      </c>
      <c r="B391" s="34" t="s">
        <v>68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13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27">
        <f t="shared" si="16"/>
        <v>0</v>
      </c>
      <c r="W391" s="28">
        <f t="shared" si="15"/>
        <v>0</v>
      </c>
      <c r="X391" s="9"/>
    </row>
    <row r="392" spans="1:24">
      <c r="A392" s="10" t="s">
        <v>451</v>
      </c>
      <c r="B392" s="34" t="s">
        <v>61</v>
      </c>
      <c r="C392" s="13">
        <v>145466</v>
      </c>
      <c r="D392" s="13">
        <v>204869</v>
      </c>
      <c r="E392" s="13">
        <v>1239681</v>
      </c>
      <c r="F392" s="13">
        <v>43450</v>
      </c>
      <c r="G392" s="13">
        <v>0</v>
      </c>
      <c r="H392" s="13">
        <v>537306</v>
      </c>
      <c r="I392" s="13">
        <v>58348</v>
      </c>
      <c r="J392" s="13">
        <v>0</v>
      </c>
      <c r="K392" s="13">
        <v>0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27">
        <f t="shared" si="16"/>
        <v>2229120</v>
      </c>
      <c r="W392" s="28">
        <f t="shared" si="15"/>
        <v>7.5066007268030357E-3</v>
      </c>
      <c r="X392" s="9"/>
    </row>
    <row r="393" spans="1:24">
      <c r="A393" s="10" t="s">
        <v>452</v>
      </c>
      <c r="B393" s="34" t="s">
        <v>27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7">
        <f t="shared" si="16"/>
        <v>0</v>
      </c>
      <c r="W393" s="28">
        <f t="shared" si="15"/>
        <v>0</v>
      </c>
      <c r="X393" s="9"/>
    </row>
    <row r="394" spans="1:24">
      <c r="A394" s="10" t="s">
        <v>453</v>
      </c>
      <c r="B394" s="34" t="s">
        <v>55</v>
      </c>
      <c r="C394" s="13">
        <v>568076</v>
      </c>
      <c r="D394" s="13">
        <v>514868</v>
      </c>
      <c r="E394" s="13">
        <v>801663</v>
      </c>
      <c r="F394" s="13">
        <v>0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3">
        <v>0</v>
      </c>
      <c r="M394" s="13">
        <v>12416</v>
      </c>
      <c r="N394" s="13">
        <v>309764</v>
      </c>
      <c r="O394" s="13">
        <v>14855</v>
      </c>
      <c r="P394" s="13">
        <v>0</v>
      </c>
      <c r="Q394" s="13">
        <v>0</v>
      </c>
      <c r="R394" s="13">
        <v>10731</v>
      </c>
      <c r="S394" s="13">
        <v>0</v>
      </c>
      <c r="T394" s="13">
        <v>0</v>
      </c>
      <c r="U394" s="13">
        <v>0</v>
      </c>
      <c r="V394" s="27">
        <f t="shared" si="16"/>
        <v>2232373</v>
      </c>
      <c r="W394" s="28">
        <f t="shared" si="15"/>
        <v>7.5175552614015727E-3</v>
      </c>
      <c r="X394" s="9"/>
    </row>
    <row r="395" spans="1:24">
      <c r="A395" s="10" t="s">
        <v>454</v>
      </c>
      <c r="B395" s="34" t="s">
        <v>51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27">
        <f t="shared" si="16"/>
        <v>0</v>
      </c>
      <c r="W395" s="28">
        <f t="shared" si="15"/>
        <v>0</v>
      </c>
      <c r="X395" s="9"/>
    </row>
    <row r="396" spans="1:24">
      <c r="A396" s="10" t="s">
        <v>455</v>
      </c>
      <c r="B396" s="34" t="s">
        <v>7</v>
      </c>
      <c r="C396" s="13">
        <v>0</v>
      </c>
      <c r="D396" s="13">
        <v>0</v>
      </c>
      <c r="E396" s="13">
        <v>0</v>
      </c>
      <c r="F396" s="13">
        <v>1000000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0</v>
      </c>
      <c r="M396" s="13">
        <v>0</v>
      </c>
      <c r="N396" s="13">
        <v>0</v>
      </c>
      <c r="O396" s="13">
        <v>0</v>
      </c>
      <c r="P396" s="13">
        <v>0</v>
      </c>
      <c r="Q396" s="13">
        <v>0</v>
      </c>
      <c r="R396" s="13">
        <v>129615</v>
      </c>
      <c r="S396" s="13">
        <v>0</v>
      </c>
      <c r="T396" s="13">
        <v>0</v>
      </c>
      <c r="U396" s="13">
        <v>0</v>
      </c>
      <c r="V396" s="27">
        <f t="shared" si="16"/>
        <v>1129615</v>
      </c>
      <c r="W396" s="28">
        <f t="shared" si="15"/>
        <v>3.8039983401555824E-3</v>
      </c>
      <c r="X396" s="9"/>
    </row>
    <row r="397" spans="1:24">
      <c r="A397" s="10" t="s">
        <v>456</v>
      </c>
      <c r="B397" s="34" t="s">
        <v>44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  <c r="N397" s="13">
        <v>0</v>
      </c>
      <c r="O397" s="13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27">
        <f t="shared" si="16"/>
        <v>0</v>
      </c>
      <c r="W397" s="28">
        <f t="shared" si="15"/>
        <v>0</v>
      </c>
      <c r="X397" s="9"/>
    </row>
    <row r="398" spans="1:24">
      <c r="A398" s="10" t="s">
        <v>457</v>
      </c>
      <c r="B398" s="34" t="s">
        <v>51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13">
        <v>0</v>
      </c>
      <c r="O398" s="13">
        <v>0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0</v>
      </c>
      <c r="V398" s="27">
        <f t="shared" si="16"/>
        <v>0</v>
      </c>
      <c r="W398" s="28">
        <f t="shared" si="15"/>
        <v>0</v>
      </c>
      <c r="X398" s="9"/>
    </row>
    <row r="399" spans="1:24">
      <c r="A399" s="10" t="s">
        <v>458</v>
      </c>
      <c r="B399" s="34" t="s">
        <v>8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3">
        <v>0</v>
      </c>
      <c r="M399" s="13">
        <v>0</v>
      </c>
      <c r="N399" s="13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27">
        <f t="shared" si="16"/>
        <v>0</v>
      </c>
      <c r="W399" s="28">
        <f t="shared" si="15"/>
        <v>0</v>
      </c>
      <c r="X399" s="9"/>
    </row>
    <row r="400" spans="1:24">
      <c r="A400" s="10" t="s">
        <v>514</v>
      </c>
      <c r="B400" s="34" t="s">
        <v>51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  <c r="N400" s="13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7">
        <f t="shared" si="16"/>
        <v>0</v>
      </c>
      <c r="W400" s="28">
        <f t="shared" si="15"/>
        <v>0</v>
      </c>
      <c r="X400" s="9"/>
    </row>
    <row r="401" spans="1:24">
      <c r="A401" s="10" t="s">
        <v>459</v>
      </c>
      <c r="B401" s="34" t="s">
        <v>8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13">
        <v>1192904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27">
        <f t="shared" si="16"/>
        <v>1192904</v>
      </c>
      <c r="W401" s="28">
        <f t="shared" si="15"/>
        <v>4.0171251585407021E-3</v>
      </c>
      <c r="X401" s="9"/>
    </row>
    <row r="402" spans="1:24">
      <c r="A402" s="10" t="s">
        <v>460</v>
      </c>
      <c r="B402" s="34" t="s">
        <v>30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3">
        <v>0</v>
      </c>
      <c r="M402" s="13">
        <v>0</v>
      </c>
      <c r="N402" s="13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27">
        <f t="shared" si="16"/>
        <v>0</v>
      </c>
      <c r="W402" s="28">
        <f t="shared" si="15"/>
        <v>0</v>
      </c>
      <c r="X402" s="9"/>
    </row>
    <row r="403" spans="1:24">
      <c r="A403" s="10" t="s">
        <v>461</v>
      </c>
      <c r="B403" s="34" t="s">
        <v>23</v>
      </c>
      <c r="C403" s="13">
        <v>0</v>
      </c>
      <c r="D403" s="13">
        <v>0</v>
      </c>
      <c r="E403" s="13">
        <v>1428673</v>
      </c>
      <c r="F403" s="13">
        <v>85580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  <c r="N403" s="13">
        <v>0</v>
      </c>
      <c r="O403" s="13">
        <v>0</v>
      </c>
      <c r="P403" s="13">
        <v>0</v>
      </c>
      <c r="Q403" s="13">
        <v>0</v>
      </c>
      <c r="R403" s="13">
        <v>13467</v>
      </c>
      <c r="S403" s="13">
        <v>534161</v>
      </c>
      <c r="T403" s="13">
        <v>0</v>
      </c>
      <c r="U403" s="13">
        <v>0</v>
      </c>
      <c r="V403" s="27">
        <f t="shared" si="16"/>
        <v>2061881</v>
      </c>
      <c r="W403" s="28">
        <f t="shared" si="15"/>
        <v>6.9434204588274167E-3</v>
      </c>
      <c r="X403" s="9"/>
    </row>
    <row r="404" spans="1:24">
      <c r="A404" s="10" t="s">
        <v>462</v>
      </c>
      <c r="B404" s="34" t="s">
        <v>24</v>
      </c>
      <c r="C404" s="13">
        <v>407402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382701</v>
      </c>
      <c r="K404" s="13">
        <v>149196</v>
      </c>
      <c r="L404" s="13">
        <v>0</v>
      </c>
      <c r="M404" s="13">
        <v>0</v>
      </c>
      <c r="N404" s="13">
        <v>0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  <c r="V404" s="27">
        <f t="shared" si="16"/>
        <v>939299</v>
      </c>
      <c r="W404" s="28">
        <f t="shared" si="15"/>
        <v>3.1631058696191166E-3</v>
      </c>
      <c r="X404" s="9"/>
    </row>
    <row r="405" spans="1:24">
      <c r="A405" s="10" t="s">
        <v>463</v>
      </c>
      <c r="B405" s="34" t="s">
        <v>61</v>
      </c>
      <c r="C405" s="13"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3">
        <v>0</v>
      </c>
      <c r="M405" s="13">
        <v>0</v>
      </c>
      <c r="N405" s="13">
        <v>0</v>
      </c>
      <c r="O405" s="13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v>0</v>
      </c>
      <c r="U405" s="13">
        <v>0</v>
      </c>
      <c r="V405" s="27">
        <f t="shared" si="16"/>
        <v>0</v>
      </c>
      <c r="W405" s="28">
        <f t="shared" si="15"/>
        <v>0</v>
      </c>
      <c r="X405" s="9"/>
    </row>
    <row r="406" spans="1:24">
      <c r="A406" s="10" t="s">
        <v>464</v>
      </c>
      <c r="B406" s="34" t="s">
        <v>38</v>
      </c>
      <c r="C406" s="13"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  <c r="M406" s="13">
        <v>0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3">
        <v>1801573</v>
      </c>
      <c r="V406" s="27">
        <f t="shared" si="16"/>
        <v>1801573</v>
      </c>
      <c r="W406" s="28">
        <f t="shared" si="15"/>
        <v>6.0668286997509003E-3</v>
      </c>
      <c r="X406" s="9"/>
    </row>
    <row r="407" spans="1:24">
      <c r="A407" s="10" t="s">
        <v>465</v>
      </c>
      <c r="B407" s="34" t="s">
        <v>8</v>
      </c>
      <c r="C407" s="13"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27">
        <f t="shared" si="16"/>
        <v>0</v>
      </c>
      <c r="W407" s="28">
        <f t="shared" si="15"/>
        <v>0</v>
      </c>
      <c r="X407" s="9"/>
    </row>
    <row r="408" spans="1:24">
      <c r="A408" s="10" t="s">
        <v>466</v>
      </c>
      <c r="B408" s="34" t="s">
        <v>49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13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27">
        <f t="shared" si="16"/>
        <v>0</v>
      </c>
      <c r="W408" s="28">
        <f t="shared" si="15"/>
        <v>0</v>
      </c>
      <c r="X408" s="9"/>
    </row>
    <row r="409" spans="1:24">
      <c r="A409" s="10" t="s">
        <v>467</v>
      </c>
      <c r="B409" s="34" t="s">
        <v>49</v>
      </c>
      <c r="C409" s="13"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3">
        <v>0</v>
      </c>
      <c r="M409" s="13">
        <v>0</v>
      </c>
      <c r="N409" s="13">
        <v>0</v>
      </c>
      <c r="O409" s="13">
        <v>0</v>
      </c>
      <c r="P409" s="13">
        <v>0</v>
      </c>
      <c r="Q409" s="13">
        <v>913553</v>
      </c>
      <c r="R409" s="13">
        <v>0</v>
      </c>
      <c r="S409" s="13">
        <v>0</v>
      </c>
      <c r="T409" s="13">
        <v>0</v>
      </c>
      <c r="U409" s="13">
        <v>0</v>
      </c>
      <c r="V409" s="27">
        <f t="shared" si="16"/>
        <v>913553</v>
      </c>
      <c r="W409" s="28">
        <f t="shared" si="15"/>
        <v>3.076405762710439E-3</v>
      </c>
      <c r="X409" s="9"/>
    </row>
    <row r="410" spans="1:24">
      <c r="A410" s="10" t="s">
        <v>468</v>
      </c>
      <c r="B410" s="34" t="s">
        <v>54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0</v>
      </c>
      <c r="V410" s="27">
        <f t="shared" si="16"/>
        <v>0</v>
      </c>
      <c r="W410" s="28">
        <f t="shared" si="15"/>
        <v>0</v>
      </c>
      <c r="X410" s="9"/>
    </row>
    <row r="411" spans="1:24">
      <c r="A411" s="10" t="s">
        <v>469</v>
      </c>
      <c r="B411" s="34" t="s">
        <v>49</v>
      </c>
      <c r="C411" s="13"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0</v>
      </c>
      <c r="M411" s="13">
        <v>0</v>
      </c>
      <c r="N411" s="13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27">
        <f t="shared" si="16"/>
        <v>0</v>
      </c>
      <c r="W411" s="28">
        <f t="shared" si="15"/>
        <v>0</v>
      </c>
      <c r="X411" s="9"/>
    </row>
    <row r="412" spans="1:24">
      <c r="A412" s="10" t="s">
        <v>470</v>
      </c>
      <c r="B412" s="34" t="s">
        <v>60</v>
      </c>
      <c r="C412" s="13"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  <c r="M412" s="13">
        <v>0</v>
      </c>
      <c r="N412" s="13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27">
        <f t="shared" si="16"/>
        <v>0</v>
      </c>
      <c r="W412" s="28">
        <f t="shared" si="15"/>
        <v>0</v>
      </c>
      <c r="X412" s="9"/>
    </row>
    <row r="413" spans="1:24">
      <c r="A413" s="10" t="s">
        <v>471</v>
      </c>
      <c r="B413" s="34" t="s">
        <v>64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7">
        <f t="shared" si="16"/>
        <v>0</v>
      </c>
      <c r="W413" s="28">
        <f t="shared" si="15"/>
        <v>0</v>
      </c>
      <c r="X413" s="9"/>
    </row>
    <row r="414" spans="1:24">
      <c r="A414" s="10" t="s">
        <v>472</v>
      </c>
      <c r="B414" s="34" t="s">
        <v>38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0</v>
      </c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27">
        <f t="shared" si="16"/>
        <v>0</v>
      </c>
      <c r="W414" s="28">
        <f t="shared" si="15"/>
        <v>0</v>
      </c>
      <c r="X414" s="9"/>
    </row>
    <row r="415" spans="1:24">
      <c r="A415" s="10" t="s">
        <v>473</v>
      </c>
      <c r="B415" s="34" t="s">
        <v>52</v>
      </c>
      <c r="C415" s="13"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27">
        <f t="shared" si="16"/>
        <v>0</v>
      </c>
      <c r="W415" s="28">
        <f t="shared" si="15"/>
        <v>0</v>
      </c>
      <c r="X415" s="9"/>
    </row>
    <row r="416" spans="1:24" ht="15.75" thickBot="1">
      <c r="A416" s="10" t="s">
        <v>474</v>
      </c>
      <c r="B416" s="34" t="s">
        <v>25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2485930</v>
      </c>
      <c r="K416" s="13">
        <v>632098</v>
      </c>
      <c r="L416" s="13">
        <v>0</v>
      </c>
      <c r="M416" s="13">
        <v>0</v>
      </c>
      <c r="N416" s="13">
        <v>72711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27">
        <f t="shared" si="16"/>
        <v>3190739</v>
      </c>
      <c r="W416" s="28">
        <f t="shared" si="15"/>
        <v>1.0744869588195698E-2</v>
      </c>
      <c r="X416" s="9"/>
    </row>
    <row r="417" spans="1:127" ht="15.75">
      <c r="A417" s="16" t="s">
        <v>493</v>
      </c>
      <c r="B417" s="30"/>
      <c r="C417" s="17">
        <f t="shared" ref="C417:N417" si="17">SUM(C4:C416)</f>
        <v>8968737</v>
      </c>
      <c r="D417" s="17">
        <f t="shared" si="17"/>
        <v>9006933</v>
      </c>
      <c r="E417" s="17">
        <f t="shared" si="17"/>
        <v>17574422</v>
      </c>
      <c r="F417" s="17">
        <f t="shared" si="17"/>
        <v>17440436</v>
      </c>
      <c r="G417" s="17">
        <f t="shared" si="17"/>
        <v>22221066</v>
      </c>
      <c r="H417" s="17">
        <f t="shared" si="17"/>
        <v>30573940</v>
      </c>
      <c r="I417" s="17">
        <f t="shared" si="17"/>
        <v>25092724</v>
      </c>
      <c r="J417" s="17">
        <f t="shared" si="17"/>
        <v>14090053</v>
      </c>
      <c r="K417" s="17">
        <f t="shared" si="17"/>
        <v>11578666</v>
      </c>
      <c r="L417" s="17">
        <f>SUM(L4:L416)</f>
        <v>11545352</v>
      </c>
      <c r="M417" s="17">
        <f>SUM(M4:M416)</f>
        <v>10828152</v>
      </c>
      <c r="N417" s="17">
        <f t="shared" si="17"/>
        <v>11015016</v>
      </c>
      <c r="O417" s="17">
        <f t="shared" ref="O417:U417" si="18">SUM(O4:O416)</f>
        <v>6401282</v>
      </c>
      <c r="P417" s="17">
        <f t="shared" si="18"/>
        <v>6213920</v>
      </c>
      <c r="Q417" s="17">
        <f t="shared" si="18"/>
        <v>8575436</v>
      </c>
      <c r="R417" s="17">
        <f t="shared" si="18"/>
        <v>10295301</v>
      </c>
      <c r="S417" s="17">
        <f t="shared" si="18"/>
        <v>20424929</v>
      </c>
      <c r="T417" s="17">
        <f t="shared" ref="T417" si="19">SUM(T4:T416)</f>
        <v>17546422.130000003</v>
      </c>
      <c r="U417" s="17">
        <f t="shared" si="18"/>
        <v>37561864</v>
      </c>
      <c r="V417" s="17">
        <f>SUM(C417:U417)</f>
        <v>296954651.13</v>
      </c>
      <c r="W417" s="29">
        <f t="shared" si="15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41" t="s">
        <v>1</v>
      </c>
      <c r="B418" s="46"/>
      <c r="C418" s="42" t="s">
        <v>2</v>
      </c>
      <c r="D418" s="43">
        <f>(D417-C417)/C417</f>
        <v>4.2587936294709054E-3</v>
      </c>
      <c r="E418" s="43">
        <f t="shared" ref="E418:K418" si="20">(E417-D417)/D417</f>
        <v>0.95121047308778695</v>
      </c>
      <c r="F418" s="43">
        <f t="shared" si="20"/>
        <v>-7.6239207184167993E-3</v>
      </c>
      <c r="G418" s="43">
        <f t="shared" si="20"/>
        <v>0.27411183986455384</v>
      </c>
      <c r="H418" s="43">
        <f t="shared" si="20"/>
        <v>0.37589888801914362</v>
      </c>
      <c r="I418" s="43">
        <f t="shared" si="20"/>
        <v>-0.1792773845961626</v>
      </c>
      <c r="J418" s="43">
        <f t="shared" si="20"/>
        <v>-0.43848053324142888</v>
      </c>
      <c r="K418" s="43">
        <f t="shared" si="20"/>
        <v>-0.17823829335489369</v>
      </c>
      <c r="L418" s="43">
        <f t="shared" ref="L418:Q418" si="21">(L417-K417)/K417</f>
        <v>-2.8771880974889506E-3</v>
      </c>
      <c r="M418" s="43">
        <f t="shared" si="21"/>
        <v>-6.2120236784465301E-2</v>
      </c>
      <c r="N418" s="43">
        <f t="shared" si="21"/>
        <v>1.7257238354245488E-2</v>
      </c>
      <c r="O418" s="43">
        <f t="shared" si="21"/>
        <v>-0.41885858359170791</v>
      </c>
      <c r="P418" s="43">
        <f t="shared" si="21"/>
        <v>-2.9269449463404363E-2</v>
      </c>
      <c r="Q418" s="43">
        <f t="shared" si="21"/>
        <v>0.3800364343280892</v>
      </c>
      <c r="R418" s="43">
        <f t="shared" ref="R418" si="22">(R417-Q417)/Q417</f>
        <v>0.20055714951403053</v>
      </c>
      <c r="S418" s="43">
        <f t="shared" ref="S418" si="23">(S417-R417)/R417</f>
        <v>0.98390790128428496</v>
      </c>
      <c r="T418" s="43">
        <f t="shared" ref="T418" si="24">(T417-S417)/S417</f>
        <v>-0.1409310588056388</v>
      </c>
      <c r="U418" s="43">
        <f t="shared" ref="U418" si="25">(U417-T417)/T417</f>
        <v>1.140713572357215</v>
      </c>
      <c r="V418" s="43"/>
      <c r="W418" s="44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8" t="s">
        <v>490</v>
      </c>
      <c r="B419" s="31"/>
      <c r="C419" s="45">
        <f>COUNTIF(C4:C416,"&gt;0")</f>
        <v>32</v>
      </c>
      <c r="D419" s="45">
        <f t="shared" ref="D419:N419" si="26">COUNTIF(D4:D416,"&gt;0")</f>
        <v>27</v>
      </c>
      <c r="E419" s="45">
        <f t="shared" si="26"/>
        <v>32</v>
      </c>
      <c r="F419" s="45">
        <f t="shared" si="26"/>
        <v>34</v>
      </c>
      <c r="G419" s="45">
        <f t="shared" si="26"/>
        <v>30</v>
      </c>
      <c r="H419" s="45">
        <f t="shared" si="26"/>
        <v>33</v>
      </c>
      <c r="I419" s="45">
        <f t="shared" si="26"/>
        <v>35</v>
      </c>
      <c r="J419" s="45">
        <f t="shared" si="26"/>
        <v>24</v>
      </c>
      <c r="K419" s="45">
        <f t="shared" si="26"/>
        <v>24</v>
      </c>
      <c r="L419" s="45">
        <f>COUNTIF(L4:L416,"&gt;0")</f>
        <v>20</v>
      </c>
      <c r="M419" s="45">
        <f>COUNTIF(M4:M416,"&gt;0")</f>
        <v>23</v>
      </c>
      <c r="N419" s="45">
        <f t="shared" si="26"/>
        <v>17</v>
      </c>
      <c r="O419" s="45">
        <f t="shared" ref="O419:U419" si="27">COUNTIF(O4:O416,"&gt;0")</f>
        <v>25</v>
      </c>
      <c r="P419" s="45">
        <f t="shared" si="27"/>
        <v>22</v>
      </c>
      <c r="Q419" s="45">
        <f t="shared" si="27"/>
        <v>29</v>
      </c>
      <c r="R419" s="45">
        <f t="shared" si="27"/>
        <v>27</v>
      </c>
      <c r="S419" s="45">
        <f t="shared" si="27"/>
        <v>24</v>
      </c>
      <c r="T419" s="45">
        <f t="shared" ref="T419" si="28">COUNTIF(T4:T416,"&gt;0")</f>
        <v>35</v>
      </c>
      <c r="U419" s="45">
        <f t="shared" si="27"/>
        <v>32</v>
      </c>
      <c r="V419" s="19"/>
      <c r="W419" s="40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.75" customHeight="1" thickBot="1">
      <c r="A421" s="57" t="s">
        <v>0</v>
      </c>
      <c r="B421" s="70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9"/>
    </row>
    <row r="422" spans="1:127" ht="15.75" customHeight="1">
      <c r="A422" s="36"/>
      <c r="B422" s="36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12"/>
      <c r="N422" s="12"/>
      <c r="O422" s="12"/>
      <c r="P422" s="12"/>
      <c r="Q422" s="12"/>
      <c r="R422" s="12"/>
      <c r="S422" s="12"/>
      <c r="T422" s="12"/>
      <c r="U422" s="12"/>
      <c r="V422" s="37"/>
      <c r="W422" s="37"/>
    </row>
    <row r="423" spans="1:127">
      <c r="N423" s="38"/>
      <c r="O423" s="38"/>
      <c r="P423" s="38"/>
      <c r="Q423" s="38"/>
      <c r="R423" s="38"/>
      <c r="S423" s="38"/>
      <c r="T423" s="38"/>
      <c r="U423" s="38"/>
    </row>
    <row r="425" spans="1:127">
      <c r="N425" s="35"/>
      <c r="O425" s="35"/>
      <c r="P425" s="35"/>
      <c r="Q425" s="35"/>
      <c r="R425" s="35"/>
      <c r="S425" s="35"/>
      <c r="T425" s="35"/>
      <c r="U425" s="35"/>
    </row>
    <row r="426" spans="1:127">
      <c r="N426" s="38"/>
      <c r="O426" s="38"/>
      <c r="P426" s="38"/>
      <c r="Q426" s="38"/>
      <c r="R426" s="38"/>
      <c r="S426" s="38"/>
      <c r="T426" s="38"/>
      <c r="U426" s="38"/>
    </row>
    <row r="428" spans="1:127">
      <c r="N428" s="35"/>
      <c r="O428" s="35"/>
      <c r="P428" s="35"/>
      <c r="Q428" s="35"/>
      <c r="R428" s="35"/>
      <c r="S428" s="35"/>
      <c r="T428" s="35"/>
      <c r="U428" s="35"/>
    </row>
    <row r="429" spans="1:127">
      <c r="N429" s="38"/>
      <c r="O429" s="38"/>
      <c r="P429" s="38"/>
      <c r="Q429" s="38"/>
      <c r="R429" s="38"/>
      <c r="S429" s="38"/>
      <c r="T429" s="38"/>
      <c r="U429" s="38"/>
    </row>
  </sheetData>
  <mergeCells count="3">
    <mergeCell ref="A1:W1"/>
    <mergeCell ref="A2:W2"/>
    <mergeCell ref="A421:W421"/>
  </mergeCells>
  <printOptions horizontalCentered="1"/>
  <pageMargins left="0.5" right="0.5" top="0.5" bottom="0.5" header="0.3" footer="0.3"/>
  <pageSetup paperSize="5" scale="55" fitToHeight="0" orientation="landscape" r:id="rId1"/>
  <headerFooter>
    <oddFooter>&amp;LOffice of Economic and Demographic Research&amp;CLast Updated: November 2025&amp;RPage &amp;P of &amp;N</oddFooter>
  </headerFooter>
  <ignoredErrors>
    <ignoredError sqref="N417 C417:K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20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42.6640625" style="3" customWidth="1"/>
    <col min="2" max="3" width="13.6640625" style="3" customWidth="1"/>
    <col min="4" max="22" width="11.77734375" style="4" customWidth="1"/>
    <col min="23" max="23" width="13.664062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66" t="s">
        <v>499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8"/>
      <c r="Y1" s="7"/>
      <c r="Z1"/>
    </row>
    <row r="2" spans="1:142" ht="24" thickBot="1">
      <c r="A2" s="63" t="s">
        <v>526</v>
      </c>
      <c r="B2" s="69"/>
      <c r="C2" s="69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5"/>
      <c r="Y2" s="7"/>
      <c r="Z2"/>
    </row>
    <row r="3" spans="1:142" ht="42" customHeight="1" thickBot="1">
      <c r="A3" s="20" t="s">
        <v>496</v>
      </c>
      <c r="B3" s="47" t="s">
        <v>494</v>
      </c>
      <c r="C3" s="48" t="s">
        <v>495</v>
      </c>
      <c r="D3" s="21" t="s">
        <v>480</v>
      </c>
      <c r="E3" s="22" t="s">
        <v>481</v>
      </c>
      <c r="F3" s="22" t="s">
        <v>482</v>
      </c>
      <c r="G3" s="22" t="s">
        <v>483</v>
      </c>
      <c r="H3" s="22" t="s">
        <v>484</v>
      </c>
      <c r="I3" s="22" t="s">
        <v>485</v>
      </c>
      <c r="J3" s="22" t="s">
        <v>486</v>
      </c>
      <c r="K3" s="22" t="s">
        <v>487</v>
      </c>
      <c r="L3" s="22" t="s">
        <v>488</v>
      </c>
      <c r="M3" s="25" t="s">
        <v>489</v>
      </c>
      <c r="N3" s="21" t="s">
        <v>511</v>
      </c>
      <c r="O3" s="21" t="s">
        <v>513</v>
      </c>
      <c r="P3" s="21" t="s">
        <v>515</v>
      </c>
      <c r="Q3" s="21" t="s">
        <v>517</v>
      </c>
      <c r="R3" s="21" t="s">
        <v>519</v>
      </c>
      <c r="S3" s="21" t="s">
        <v>521</v>
      </c>
      <c r="T3" s="21" t="s">
        <v>522</v>
      </c>
      <c r="U3" s="21" t="s">
        <v>524</v>
      </c>
      <c r="V3" s="21" t="s">
        <v>527</v>
      </c>
      <c r="W3" s="23" t="s">
        <v>523</v>
      </c>
      <c r="X3" s="24" t="s">
        <v>69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>
      <c r="A4" s="10" t="s">
        <v>525</v>
      </c>
      <c r="B4" s="49" t="s">
        <v>503</v>
      </c>
      <c r="C4" s="50" t="s">
        <v>42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5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5907626</v>
      </c>
      <c r="V4" s="13">
        <v>20192374</v>
      </c>
      <c r="W4" s="27">
        <f t="shared" ref="W4:W15" si="0">SUM(D4:V4)</f>
        <v>26100000</v>
      </c>
      <c r="X4" s="28">
        <f t="shared" ref="X4:X15" si="1">(W4/W$15)</f>
        <v>0.12827767900560322</v>
      </c>
      <c r="Y4" s="9"/>
    </row>
    <row r="5" spans="1:142">
      <c r="A5" s="10" t="s">
        <v>502</v>
      </c>
      <c r="B5" s="49" t="s">
        <v>503</v>
      </c>
      <c r="C5" s="50" t="s">
        <v>504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1061779</v>
      </c>
      <c r="M5" s="15">
        <v>1282653</v>
      </c>
      <c r="N5" s="13">
        <v>32056</v>
      </c>
      <c r="O5" s="13">
        <v>0</v>
      </c>
      <c r="P5" s="13">
        <v>0</v>
      </c>
      <c r="Q5" s="13">
        <v>13192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27">
        <f t="shared" si="0"/>
        <v>2389680</v>
      </c>
      <c r="X5" s="28">
        <f t="shared" si="1"/>
        <v>1.1744927355023369E-2</v>
      </c>
      <c r="Y5" s="9"/>
    </row>
    <row r="6" spans="1:142">
      <c r="A6" s="10" t="s">
        <v>528</v>
      </c>
      <c r="B6" s="49" t="s">
        <v>503</v>
      </c>
      <c r="C6" s="50" t="s">
        <v>8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5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500000</v>
      </c>
      <c r="W6" s="27">
        <f t="shared" ref="W6" si="2">SUM(D6:V6)</f>
        <v>500000</v>
      </c>
      <c r="X6" s="28">
        <f t="shared" si="1"/>
        <v>2.4574268008736252E-3</v>
      </c>
      <c r="Y6" s="9"/>
    </row>
    <row r="7" spans="1:142">
      <c r="A7" s="10" t="s">
        <v>507</v>
      </c>
      <c r="B7" s="49" t="s">
        <v>503</v>
      </c>
      <c r="C7" s="50" t="s">
        <v>19</v>
      </c>
      <c r="D7" s="13">
        <v>0</v>
      </c>
      <c r="E7" s="13">
        <v>0</v>
      </c>
      <c r="F7" s="13">
        <v>0</v>
      </c>
      <c r="G7" s="13">
        <v>88893</v>
      </c>
      <c r="H7" s="13">
        <v>282274</v>
      </c>
      <c r="I7" s="13">
        <v>0</v>
      </c>
      <c r="J7" s="13">
        <v>0</v>
      </c>
      <c r="K7" s="13">
        <v>0</v>
      </c>
      <c r="L7" s="13">
        <v>0</v>
      </c>
      <c r="M7" s="15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27">
        <f t="shared" si="0"/>
        <v>371167</v>
      </c>
      <c r="X7" s="28">
        <f t="shared" si="1"/>
        <v>1.8242314667997216E-3</v>
      </c>
      <c r="Y7" s="9"/>
    </row>
    <row r="8" spans="1:142">
      <c r="A8" s="10" t="s">
        <v>500</v>
      </c>
      <c r="B8" s="49" t="s">
        <v>503</v>
      </c>
      <c r="C8" s="50" t="s">
        <v>17</v>
      </c>
      <c r="D8" s="13">
        <v>0</v>
      </c>
      <c r="E8" s="13">
        <v>0</v>
      </c>
      <c r="F8" s="13">
        <v>0</v>
      </c>
      <c r="G8" s="13">
        <v>850321</v>
      </c>
      <c r="H8" s="13">
        <v>121003212</v>
      </c>
      <c r="I8" s="13">
        <v>14631842</v>
      </c>
      <c r="J8" s="13">
        <v>0</v>
      </c>
      <c r="K8" s="13">
        <v>0</v>
      </c>
      <c r="L8" s="13">
        <v>0</v>
      </c>
      <c r="M8" s="15">
        <v>1672203</v>
      </c>
      <c r="N8" s="13">
        <v>1271764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27">
        <f t="shared" si="0"/>
        <v>139429342</v>
      </c>
      <c r="X8" s="28">
        <f t="shared" si="1"/>
        <v>0.68527480371794913</v>
      </c>
      <c r="Y8" s="9"/>
    </row>
    <row r="9" spans="1:142">
      <c r="A9" s="10" t="s">
        <v>506</v>
      </c>
      <c r="B9" s="49" t="s">
        <v>503</v>
      </c>
      <c r="C9" s="50" t="s">
        <v>45</v>
      </c>
      <c r="D9" s="13">
        <v>3418245</v>
      </c>
      <c r="E9" s="13">
        <v>0</v>
      </c>
      <c r="F9" s="13">
        <v>0</v>
      </c>
      <c r="G9" s="13">
        <v>0</v>
      </c>
      <c r="H9" s="13">
        <v>1919685</v>
      </c>
      <c r="I9" s="13">
        <v>13439479</v>
      </c>
      <c r="J9" s="13">
        <v>500000</v>
      </c>
      <c r="K9" s="13">
        <v>0</v>
      </c>
      <c r="L9" s="13">
        <v>0</v>
      </c>
      <c r="M9" s="15">
        <v>0</v>
      </c>
      <c r="N9" s="13">
        <v>500000</v>
      </c>
      <c r="O9" s="13">
        <v>749000</v>
      </c>
      <c r="P9" s="13">
        <v>498000</v>
      </c>
      <c r="Q9" s="13">
        <v>998000</v>
      </c>
      <c r="R9" s="13">
        <v>998000</v>
      </c>
      <c r="S9" s="13">
        <v>1245000</v>
      </c>
      <c r="T9" s="13">
        <v>1692333</v>
      </c>
      <c r="U9" s="13">
        <v>1990000</v>
      </c>
      <c r="V9" s="13">
        <v>1990000</v>
      </c>
      <c r="W9" s="27">
        <f t="shared" si="0"/>
        <v>29937742</v>
      </c>
      <c r="X9" s="28">
        <f t="shared" si="1"/>
        <v>0.14713961909687992</v>
      </c>
      <c r="Y9" s="9"/>
    </row>
    <row r="10" spans="1:142">
      <c r="A10" s="10" t="s">
        <v>516</v>
      </c>
      <c r="B10" s="49" t="s">
        <v>503</v>
      </c>
      <c r="C10" s="50" t="s">
        <v>57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5">
        <v>0</v>
      </c>
      <c r="N10" s="13">
        <v>0</v>
      </c>
      <c r="O10" s="13">
        <v>0</v>
      </c>
      <c r="P10" s="13">
        <v>44986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27">
        <f t="shared" si="0"/>
        <v>44986</v>
      </c>
      <c r="X10" s="28">
        <f t="shared" si="1"/>
        <v>2.210996041282018E-4</v>
      </c>
      <c r="Y10" s="9"/>
    </row>
    <row r="11" spans="1:142">
      <c r="A11" s="10" t="s">
        <v>510</v>
      </c>
      <c r="B11" s="49" t="s">
        <v>503</v>
      </c>
      <c r="C11" s="50" t="s">
        <v>57</v>
      </c>
      <c r="D11" s="13">
        <v>187231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5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27">
        <f t="shared" si="0"/>
        <v>187231</v>
      </c>
      <c r="X11" s="28">
        <f t="shared" si="1"/>
        <v>9.2021295470873937E-4</v>
      </c>
      <c r="Y11" s="9"/>
    </row>
    <row r="12" spans="1:142">
      <c r="A12" s="10" t="s">
        <v>508</v>
      </c>
      <c r="B12" s="49" t="s">
        <v>503</v>
      </c>
      <c r="C12" s="50" t="s">
        <v>8</v>
      </c>
      <c r="D12" s="13">
        <v>0</v>
      </c>
      <c r="E12" s="13">
        <v>0</v>
      </c>
      <c r="F12" s="13">
        <v>288865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5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27">
        <f t="shared" si="0"/>
        <v>288865</v>
      </c>
      <c r="X12" s="28">
        <f t="shared" si="1"/>
        <v>1.4197291856687193E-3</v>
      </c>
      <c r="Y12" s="9"/>
    </row>
    <row r="13" spans="1:142">
      <c r="A13" s="10" t="s">
        <v>509</v>
      </c>
      <c r="B13" s="49" t="s">
        <v>505</v>
      </c>
      <c r="C13" s="50" t="s">
        <v>16</v>
      </c>
      <c r="D13" s="13">
        <v>0</v>
      </c>
      <c r="E13" s="13">
        <v>296019</v>
      </c>
      <c r="F13" s="13">
        <v>1400468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5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27">
        <f t="shared" si="0"/>
        <v>1696487</v>
      </c>
      <c r="X13" s="28">
        <f t="shared" si="1"/>
        <v>8.3379852422673876E-3</v>
      </c>
      <c r="Y13" s="9"/>
    </row>
    <row r="14" spans="1:142" ht="15.75" thickBot="1">
      <c r="A14" s="10" t="s">
        <v>501</v>
      </c>
      <c r="B14" s="49" t="s">
        <v>505</v>
      </c>
      <c r="C14" s="50" t="s">
        <v>63</v>
      </c>
      <c r="D14" s="13">
        <v>1978539</v>
      </c>
      <c r="E14" s="13">
        <v>0</v>
      </c>
      <c r="F14" s="13">
        <v>69212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414331</v>
      </c>
      <c r="M14" s="15">
        <v>49470</v>
      </c>
      <c r="N14" s="13">
        <v>7808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27">
        <f t="shared" si="0"/>
        <v>2519360</v>
      </c>
      <c r="X14" s="28">
        <f t="shared" si="1"/>
        <v>1.2382285570097951E-2</v>
      </c>
      <c r="Y14" s="9"/>
    </row>
    <row r="15" spans="1:142" ht="15.75">
      <c r="A15" s="16" t="s">
        <v>492</v>
      </c>
      <c r="B15" s="30"/>
      <c r="C15" s="30"/>
      <c r="D15" s="17">
        <f t="shared" ref="D15:O15" si="3">SUM(D4:D14)</f>
        <v>5584015</v>
      </c>
      <c r="E15" s="17">
        <f t="shared" si="3"/>
        <v>296019</v>
      </c>
      <c r="F15" s="17">
        <f t="shared" si="3"/>
        <v>1758545</v>
      </c>
      <c r="G15" s="17">
        <f t="shared" si="3"/>
        <v>939214</v>
      </c>
      <c r="H15" s="17">
        <f t="shared" si="3"/>
        <v>123205171</v>
      </c>
      <c r="I15" s="17">
        <f t="shared" si="3"/>
        <v>28071321</v>
      </c>
      <c r="J15" s="17">
        <f t="shared" si="3"/>
        <v>500000</v>
      </c>
      <c r="K15" s="17">
        <f t="shared" si="3"/>
        <v>0</v>
      </c>
      <c r="L15" s="17">
        <f t="shared" si="3"/>
        <v>1476110</v>
      </c>
      <c r="M15" s="26">
        <f>SUM(M4:M14)</f>
        <v>3004326</v>
      </c>
      <c r="N15" s="17">
        <f>SUM(N4:N14)</f>
        <v>1811628</v>
      </c>
      <c r="O15" s="17">
        <f t="shared" si="3"/>
        <v>749000</v>
      </c>
      <c r="P15" s="17">
        <f t="shared" ref="P15:V15" si="4">SUM(P4:P14)</f>
        <v>542986</v>
      </c>
      <c r="Q15" s="17">
        <f t="shared" si="4"/>
        <v>1011192</v>
      </c>
      <c r="R15" s="17">
        <f t="shared" si="4"/>
        <v>998000</v>
      </c>
      <c r="S15" s="17">
        <f t="shared" si="4"/>
        <v>1245000</v>
      </c>
      <c r="T15" s="17">
        <f t="shared" si="4"/>
        <v>1692333</v>
      </c>
      <c r="U15" s="17">
        <f t="shared" ref="U15" si="5">SUM(U4:U14)</f>
        <v>7897626</v>
      </c>
      <c r="V15" s="17">
        <f t="shared" si="4"/>
        <v>22682374</v>
      </c>
      <c r="W15" s="17">
        <f t="shared" si="0"/>
        <v>203464860</v>
      </c>
      <c r="X15" s="29">
        <f t="shared" si="1"/>
        <v>1</v>
      </c>
      <c r="Y15" s="6"/>
      <c r="Z15" s="2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42" ht="15.75">
      <c r="A16" s="41" t="s">
        <v>1</v>
      </c>
      <c r="B16" s="46"/>
      <c r="C16" s="46"/>
      <c r="D16" s="42" t="s">
        <v>2</v>
      </c>
      <c r="E16" s="43">
        <f>(E15-D15)/D15</f>
        <v>-0.9469881438355735</v>
      </c>
      <c r="F16" s="43">
        <f t="shared" ref="F16:L16" si="6">(F15-E15)/E15</f>
        <v>4.9406490799577059</v>
      </c>
      <c r="G16" s="43">
        <f t="shared" si="6"/>
        <v>-0.46591415061883545</v>
      </c>
      <c r="H16" s="43">
        <f t="shared" si="6"/>
        <v>130.17901883915701</v>
      </c>
      <c r="I16" s="43">
        <f t="shared" si="6"/>
        <v>-0.7721579315855176</v>
      </c>
      <c r="J16" s="43">
        <f t="shared" si="6"/>
        <v>-0.98218822690959218</v>
      </c>
      <c r="K16" s="43">
        <f t="shared" si="6"/>
        <v>-1</v>
      </c>
      <c r="L16" s="43" t="e">
        <f t="shared" si="6"/>
        <v>#DIV/0!</v>
      </c>
      <c r="M16" s="55">
        <f t="shared" ref="M16:R16" si="7">(M15-L15)/L15</f>
        <v>1.0352995372973559</v>
      </c>
      <c r="N16" s="43">
        <f t="shared" si="7"/>
        <v>-0.3969935353220656</v>
      </c>
      <c r="O16" s="43">
        <f t="shared" si="7"/>
        <v>-0.58655971314199162</v>
      </c>
      <c r="P16" s="43">
        <f t="shared" si="7"/>
        <v>-0.27505206942590121</v>
      </c>
      <c r="Q16" s="43">
        <f t="shared" si="7"/>
        <v>0.86228005878604608</v>
      </c>
      <c r="R16" s="43">
        <f t="shared" si="7"/>
        <v>-1.3045989287889935E-2</v>
      </c>
      <c r="S16" s="43">
        <f>(S15-R15)/R15</f>
        <v>0.24749498997995992</v>
      </c>
      <c r="T16" s="43">
        <f t="shared" ref="T16:V16" si="8">(T15-S15)/S15</f>
        <v>0.35930361445783132</v>
      </c>
      <c r="U16" s="43">
        <f t="shared" si="8"/>
        <v>3.6667092114849735</v>
      </c>
      <c r="V16" s="43">
        <f t="shared" si="8"/>
        <v>1.872049651376249</v>
      </c>
      <c r="W16" s="43"/>
      <c r="X16" s="44"/>
      <c r="Y16" s="6"/>
      <c r="Z16" s="2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ht="16.5" thickBot="1">
      <c r="A17" s="18" t="s">
        <v>490</v>
      </c>
      <c r="B17" s="31"/>
      <c r="C17" s="31"/>
      <c r="D17" s="45">
        <f t="shared" ref="D17:O17" si="9">COUNTIF(D4:D14,"&gt;0")</f>
        <v>3</v>
      </c>
      <c r="E17" s="45">
        <f t="shared" si="9"/>
        <v>1</v>
      </c>
      <c r="F17" s="45">
        <f t="shared" si="9"/>
        <v>3</v>
      </c>
      <c r="G17" s="45">
        <f t="shared" si="9"/>
        <v>2</v>
      </c>
      <c r="H17" s="45">
        <f t="shared" si="9"/>
        <v>3</v>
      </c>
      <c r="I17" s="45">
        <f t="shared" si="9"/>
        <v>2</v>
      </c>
      <c r="J17" s="45">
        <f t="shared" si="9"/>
        <v>1</v>
      </c>
      <c r="K17" s="45">
        <f t="shared" si="9"/>
        <v>0</v>
      </c>
      <c r="L17" s="45">
        <f t="shared" si="9"/>
        <v>2</v>
      </c>
      <c r="M17" s="56">
        <f>COUNTIF(M4:M14,"&gt;0")</f>
        <v>3</v>
      </c>
      <c r="N17" s="45">
        <f>COUNTIF(N4:N14,"&gt;0")</f>
        <v>4</v>
      </c>
      <c r="O17" s="45">
        <f t="shared" si="9"/>
        <v>1</v>
      </c>
      <c r="P17" s="45">
        <f t="shared" ref="P17:V17" si="10">COUNTIF(P4:P14,"&gt;0")</f>
        <v>2</v>
      </c>
      <c r="Q17" s="45">
        <f t="shared" si="10"/>
        <v>2</v>
      </c>
      <c r="R17" s="45">
        <f t="shared" si="10"/>
        <v>1</v>
      </c>
      <c r="S17" s="45">
        <f t="shared" si="10"/>
        <v>1</v>
      </c>
      <c r="T17" s="45">
        <f t="shared" si="10"/>
        <v>1</v>
      </c>
      <c r="U17" s="45">
        <f t="shared" ref="U17" si="11">COUNTIF(U4:U14,"&gt;0")</f>
        <v>2</v>
      </c>
      <c r="V17" s="45">
        <f t="shared" si="10"/>
        <v>3</v>
      </c>
      <c r="W17" s="19"/>
      <c r="X17" s="40"/>
      <c r="Y17" s="6"/>
      <c r="Z17" s="2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>
      <c r="A18" s="11"/>
      <c r="B18" s="32"/>
      <c r="C18" s="3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4"/>
    </row>
    <row r="19" spans="1:128" ht="15.75" customHeight="1" thickBot="1">
      <c r="A19" s="57" t="s">
        <v>0</v>
      </c>
      <c r="B19" s="70"/>
      <c r="C19" s="70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9"/>
    </row>
    <row r="20" spans="1:128">
      <c r="N20" s="12"/>
      <c r="O20" s="12"/>
      <c r="P20" s="12"/>
      <c r="Q20" s="12"/>
      <c r="R20" s="12"/>
      <c r="S20" s="12"/>
      <c r="T20" s="12"/>
      <c r="U20" s="12"/>
    </row>
  </sheetData>
  <mergeCells count="3">
    <mergeCell ref="A1:X1"/>
    <mergeCell ref="A2:X2"/>
    <mergeCell ref="A19:X19"/>
  </mergeCells>
  <printOptions horizontalCentered="1"/>
  <pageMargins left="0.5" right="0.5" top="0.5" bottom="0.5" header="0.3" footer="0.3"/>
  <pageSetup paperSize="5" scale="44" fitToHeight="0" orientation="landscape" r:id="rId1"/>
  <headerFooter>
    <oddFooter>&amp;LOffice of Economic and Demographic Research&amp;CLast Updated: November 2025&amp;RPage &amp;P of &amp;N</oddFooter>
  </headerFooter>
  <ignoredErrors>
    <ignoredError sqref="O15 D15:L1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Revenues</vt:lpstr>
      <vt:lpstr>Municipal Revenues</vt:lpstr>
      <vt:lpstr>SD Revenues</vt:lpstr>
      <vt:lpstr>'County Revenues'!Print_Area</vt:lpstr>
      <vt:lpstr>'Municipal Revenues'!Print_Area</vt:lpstr>
      <vt:lpstr>'SD Revenues'!Print_Area</vt:lpstr>
      <vt:lpstr>'County Revenues'!Print_Titles</vt:lpstr>
      <vt:lpstr>'Municipal Revenues'!Print_Titles</vt:lpstr>
      <vt:lpstr>'SD Revenues'!Print_Titles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2025-11-24T17:37:44Z</cp:lastPrinted>
  <dcterms:created xsi:type="dcterms:W3CDTF">2000-08-31T21:26:31Z</dcterms:created>
  <dcterms:modified xsi:type="dcterms:W3CDTF">2025-11-24T17:38:17Z</dcterms:modified>
</cp:coreProperties>
</file>